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S_KULK\4_Odborne_skupiny_KS\Sk_pro_analyzu_a_spojeni\ZPRAVY_DENNI\"/>
    </mc:Choice>
  </mc:AlternateContent>
  <bookViews>
    <workbookView xWindow="0" yWindow="0" windowWidth="26056" windowHeight="10284" tabRatio="500"/>
  </bookViews>
  <sheets>
    <sheet name="DOD 30.4.2020" sheetId="1" r:id="rId1"/>
  </sheets>
  <definedNames>
    <definedName name="_xlnm.Print_Area" localSheetId="0">'DOD 30.4.2020'!$A$1:$AF$68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5" i="1" l="1"/>
  <c r="Y26" i="1" s="1"/>
  <c r="X5" i="1"/>
  <c r="X26" i="1" s="1"/>
  <c r="W5" i="1"/>
  <c r="W26" i="1" s="1"/>
  <c r="V5" i="1"/>
  <c r="V26" i="1" s="1"/>
  <c r="U5" i="1"/>
  <c r="U26" i="1" s="1"/>
  <c r="S5" i="1"/>
  <c r="S26" i="1" s="1"/>
  <c r="AA4" i="1"/>
  <c r="Z4" i="1"/>
  <c r="N3" i="1" l="1"/>
  <c r="T3" i="1"/>
  <c r="K3" i="1"/>
  <c r="M3" i="1"/>
  <c r="I3" i="1"/>
  <c r="S3" i="1"/>
  <c r="D3" i="1"/>
  <c r="AC5" i="1" l="1"/>
  <c r="AC26" i="1" s="1"/>
  <c r="AB5" i="1"/>
  <c r="AB26" i="1" s="1"/>
  <c r="D4" i="1" l="1"/>
  <c r="M5" i="1" l="1"/>
  <c r="L5" i="1"/>
  <c r="I4" i="1" l="1"/>
  <c r="J3" i="1"/>
  <c r="AE26" i="1"/>
  <c r="O26" i="1"/>
  <c r="AD5" i="1"/>
  <c r="AD26" i="1" s="1"/>
  <c r="T5" i="1"/>
  <c r="T26" i="1" s="1"/>
  <c r="R5" i="1"/>
  <c r="R26" i="1" s="1"/>
  <c r="Q5" i="1"/>
  <c r="Q26" i="1" s="1"/>
  <c r="P5" i="1"/>
  <c r="P26" i="1" s="1"/>
  <c r="O5" i="1"/>
  <c r="N5" i="1"/>
  <c r="L26" i="1"/>
  <c r="K5" i="1"/>
  <c r="K26" i="1" s="1"/>
  <c r="J5" i="1"/>
  <c r="J26" i="1" s="1"/>
  <c r="I5" i="1"/>
  <c r="H5" i="1"/>
  <c r="H26" i="1" s="1"/>
  <c r="G5" i="1"/>
  <c r="G26" i="1" s="1"/>
  <c r="F5" i="1"/>
  <c r="F26" i="1" s="1"/>
  <c r="E5" i="1"/>
  <c r="E26" i="1" s="1"/>
  <c r="D5" i="1"/>
  <c r="D26" i="1" s="1"/>
  <c r="N26" i="1" l="1"/>
  <c r="M26" i="1"/>
  <c r="I26" i="1"/>
  <c r="AA5" i="1"/>
  <c r="AA26" i="1" s="1"/>
  <c r="Z5" i="1"/>
  <c r="Z26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  <charset val="238"/>
          </rPr>
          <t>v 1. týdnu evidovala pí Majerová
nyní eviduje Z.Hluštík/G.Šípková</t>
        </r>
      </text>
    </comment>
    <comment ref="G2" authorId="0" shapeId="0">
      <text>
        <r>
          <rPr>
            <sz val="10"/>
            <color rgb="FF000000"/>
            <rFont val="Arial"/>
            <family val="2"/>
            <charset val="238"/>
          </rPr>
          <t>Eviduje paní Šťastná</t>
        </r>
      </text>
    </comment>
    <comment ref="AE2" authorId="0" shapeId="0">
      <text>
        <r>
          <rPr>
            <sz val="10"/>
            <color rgb="FF000000"/>
            <rFont val="Arial"/>
            <family val="2"/>
            <charset val="238"/>
          </rPr>
          <t>Savo
Chlórnan sodný
jednotka: kg</t>
        </r>
      </text>
    </comment>
    <comment ref="Y4" authorId="0" shapeId="0">
      <text>
        <r>
          <rPr>
            <sz val="10"/>
            <color rgb="FF000000"/>
            <rFont val="Arial"/>
            <family val="2"/>
            <charset val="238"/>
          </rPr>
          <t xml:space="preserve">z tabulky HZS ČR
</t>
        </r>
      </text>
    </comment>
    <comment ref="Z4" authorId="0" shapeId="0">
      <text>
        <r>
          <rPr>
            <sz val="10"/>
            <color rgb="FF000000"/>
            <rFont val="Arial"/>
            <family val="2"/>
            <charset val="238"/>
          </rPr>
          <t>připočítat i číslo z tabulky HZSČR</t>
        </r>
      </text>
    </comment>
    <comment ref="AA4" authorId="0" shapeId="0">
      <text>
        <r>
          <rPr>
            <sz val="10"/>
            <color rgb="FF000000"/>
            <rFont val="Arial"/>
            <family val="2"/>
            <charset val="238"/>
          </rPr>
          <t>připočítat i číslo z tabulky HZSČR</t>
        </r>
      </text>
    </comment>
    <comment ref="AD4" authorId="0" shapeId="0">
      <text>
        <r>
          <rPr>
            <sz val="10"/>
            <color rgb="FF000000"/>
            <rFont val="Arial"/>
            <family val="2"/>
            <charset val="238"/>
          </rPr>
          <t>z tabulky HZSČR</t>
        </r>
      </text>
    </comment>
    <comment ref="AE4" authorId="0" shapeId="0">
      <text>
        <r>
          <rPr>
            <sz val="10"/>
            <color rgb="FF000000"/>
            <rFont val="Arial"/>
            <family val="2"/>
            <charset val="238"/>
          </rPr>
          <t>z tabulky HZSČR</t>
        </r>
      </text>
    </comment>
  </commentList>
</comments>
</file>

<file path=xl/sharedStrings.xml><?xml version="1.0" encoding="utf-8"?>
<sst xmlns="http://schemas.openxmlformats.org/spreadsheetml/2006/main" count="80" uniqueCount="59">
  <si>
    <t>HRAZENO</t>
  </si>
  <si>
    <t>DODAVATEL</t>
  </si>
  <si>
    <t>ÚSTENKY 
[ks]</t>
  </si>
  <si>
    <t>ROUŠKY textilní [ks]</t>
  </si>
  <si>
    <t>NANOROUŠKY [ks]</t>
  </si>
  <si>
    <t>NANOFILTRY [ks]</t>
  </si>
  <si>
    <t>MATERIÁLY [m]</t>
  </si>
  <si>
    <t>RESPIRÁTORY FFP2 [ks]</t>
  </si>
  <si>
    <t>RESPIRÁTORY FFP3 [ks]</t>
  </si>
  <si>
    <t>OCHR. ŠTÍTY [ks]</t>
  </si>
  <si>
    <t>OCHR. BRÝLE [ks]</t>
  </si>
  <si>
    <t>RUKAVICE [párů]</t>
  </si>
  <si>
    <t>OBLEK [ks]</t>
  </si>
  <si>
    <t>NÁVLEKY NA BOTY (ks)</t>
  </si>
  <si>
    <t>BARET [ks]</t>
  </si>
  <si>
    <t>PLÁŠŤ [ks]</t>
  </si>
  <si>
    <t xml:space="preserve">FILTROVENTILAČNÍ JEDNOTKY [sada] </t>
  </si>
  <si>
    <t>RYCHLOTESTY [ks]</t>
  </si>
  <si>
    <t>ODBĚROVÝ SET [ks]</t>
  </si>
  <si>
    <t>VÝTĚROVÝ SET [ks]</t>
  </si>
  <si>
    <t>STAN NŮŽKOVÝ [ks]</t>
  </si>
  <si>
    <t>OCHR. (PROTICHEM.) MASKY [ks]</t>
  </si>
  <si>
    <t>FILTRY DO MASEK (P3R, MOF) [ks]</t>
  </si>
  <si>
    <t>DEZINF. 
RUCE [l]</t>
  </si>
  <si>
    <t>DEZINF. POVRCHY [l]</t>
  </si>
  <si>
    <t>ČR</t>
  </si>
  <si>
    <t>Ministerstvo zdravotnictví</t>
  </si>
  <si>
    <t>Ministerstvo vnitra</t>
  </si>
  <si>
    <t>LK</t>
  </si>
  <si>
    <t>Liberecký kraj</t>
  </si>
  <si>
    <t>Roušky textilní 
(skupina firem)</t>
  </si>
  <si>
    <t>Roušky nano 
(skupina firem)</t>
  </si>
  <si>
    <t>Filtry nano (Drylock, Elmarco, TUL)</t>
  </si>
  <si>
    <t>STEANBEST</t>
  </si>
  <si>
    <t>Nadace Syner</t>
  </si>
  <si>
    <t>MÚ Hrádek nad Nis.</t>
  </si>
  <si>
    <t>KV Final s.r.o.</t>
  </si>
  <si>
    <t>OBALPLAST Smrčí</t>
  </si>
  <si>
    <t>LK kancelář hejtmana</t>
  </si>
  <si>
    <t>MALINA - Safety s.r.o.</t>
  </si>
  <si>
    <t>Dobrovolníci 3D tisk 
- Michal Štíťák</t>
  </si>
  <si>
    <t>KSM Castings CZ a.s.</t>
  </si>
  <si>
    <t>Tchaj-wan</t>
  </si>
  <si>
    <t>Rubix Czech s.r.o.</t>
  </si>
  <si>
    <t>SPŠSaE Liberec</t>
  </si>
  <si>
    <t>Svobodný stát Sasko</t>
  </si>
  <si>
    <t>Severochema</t>
  </si>
  <si>
    <t>Čepro</t>
  </si>
  <si>
    <t>ČR+LK</t>
  </si>
  <si>
    <t>Celkem</t>
  </si>
  <si>
    <t>Zásoby nanofiltrů v čase</t>
  </si>
  <si>
    <t>NaMu42</t>
  </si>
  <si>
    <t>LAHEV - KYSLÍK</t>
  </si>
  <si>
    <t>DŘEVENNÁ BEDNA</t>
  </si>
  <si>
    <t>Vítkovice Cylinders a.s.</t>
  </si>
  <si>
    <t>TEPLOMĚRY</t>
  </si>
  <si>
    <t>TERMOKAMERY</t>
  </si>
  <si>
    <t>VENTILÁTORY (ASTRAL, SV300, MASKY)</t>
  </si>
  <si>
    <t>Osobní ochranné pomůcky dodané Libereckému kraji - stav od 16. 3. do 14. 5.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</si>
</sst>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"/>
    <numFmt numFmtId="165" formatCode="d/m/yyyy"/>
  </numFmts>
  <fonts count="23">
    <font>
      <sz val="10"/>
      <color rgb="FF000000"/>
      <name val="Arial"/>
      <charset val="1"/>
    </font>
    <font>
      <b/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Roboto"/>
      <charset val="1"/>
    </font>
    <font>
      <i/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rgb="FF2F75B5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8"/>
      <name val="Calibri"/>
      <family val="2"/>
      <charset val="238"/>
    </font>
    <font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FCE5CD"/>
        <bgColor rgb="FFFFF2CC"/>
      </patternFill>
    </fill>
    <fill>
      <patternFill patternType="solid">
        <fgColor rgb="FFF9CB9C"/>
        <bgColor rgb="FFE6B8AF"/>
      </patternFill>
    </fill>
    <fill>
      <patternFill patternType="solid">
        <fgColor rgb="FFD9EAD3"/>
        <bgColor rgb="FFD9E2F3"/>
      </patternFill>
    </fill>
    <fill>
      <patternFill patternType="solid">
        <fgColor rgb="FF9FC5E8"/>
        <bgColor rgb="FFB7B7B7"/>
      </patternFill>
    </fill>
    <fill>
      <patternFill patternType="solid">
        <fgColor rgb="FFE6B8AF"/>
        <bgColor rgb="FFF9CB9C"/>
      </patternFill>
    </fill>
    <fill>
      <patternFill patternType="solid">
        <fgColor rgb="FFFFF2CC"/>
        <bgColor rgb="FFFCE5CD"/>
      </patternFill>
    </fill>
    <fill>
      <patternFill patternType="solid">
        <fgColor rgb="FF93C47D"/>
        <bgColor rgb="FFB7B7B7"/>
      </patternFill>
    </fill>
    <fill>
      <patternFill patternType="solid">
        <fgColor rgb="FFC9DAF8"/>
        <bgColor rgb="FFD9E2F3"/>
      </patternFill>
    </fill>
    <fill>
      <patternFill patternType="solid">
        <fgColor rgb="FFEAD1DC"/>
        <bgColor rgb="FFD9D9D9"/>
      </patternFill>
    </fill>
    <fill>
      <patternFill patternType="solid">
        <fgColor rgb="FFEA4335"/>
        <bgColor rgb="FFFF420E"/>
      </patternFill>
    </fill>
    <fill>
      <patternFill patternType="solid">
        <fgColor rgb="FFD9E2F3"/>
        <bgColor rgb="FFC9DAF8"/>
      </patternFill>
    </fill>
    <fill>
      <patternFill patternType="solid">
        <fgColor rgb="FF6D9EEB"/>
        <bgColor rgb="FF5B9BD5"/>
      </patternFill>
    </fill>
  </fills>
  <borders count="36">
    <border>
      <left/>
      <right/>
      <top/>
      <bottom/>
      <diagonal/>
    </border>
    <border>
      <left/>
      <right style="thick">
        <color rgb="FFB7B7B7"/>
      </right>
      <top/>
      <bottom/>
      <diagonal/>
    </border>
    <border>
      <left style="thick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ck">
        <color rgb="FF666666"/>
      </top>
      <bottom style="thin">
        <color rgb="FF666666"/>
      </bottom>
      <diagonal/>
    </border>
    <border>
      <left style="thick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n">
        <color rgb="FF666666"/>
      </top>
      <bottom style="thin">
        <color rgb="FF666666"/>
      </bottom>
      <diagonal/>
    </border>
    <border>
      <left/>
      <right style="thick">
        <color auto="1"/>
      </right>
      <top/>
      <bottom/>
      <diagonal/>
    </border>
    <border>
      <left style="thick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 style="thin">
        <color rgb="FF666666"/>
      </left>
      <right style="thick">
        <color rgb="FF666666"/>
      </right>
      <top style="thin">
        <color rgb="FF666666"/>
      </top>
      <bottom style="thick">
        <color rgb="FF666666"/>
      </bottom>
      <diagonal/>
    </border>
    <border>
      <left style="thick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ck">
        <color rgb="FFCCCCCC"/>
      </right>
      <top/>
      <bottom style="thin">
        <color rgb="FFCCCCCC"/>
      </bottom>
      <diagonal/>
    </border>
    <border>
      <left style="thick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ck">
        <color rgb="FFCCCCCC"/>
      </right>
      <top style="thin">
        <color rgb="FFCCCCCC"/>
      </top>
      <bottom/>
      <diagonal/>
    </border>
    <border>
      <left style="thick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666666"/>
      </top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5B9BD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left"/>
    </xf>
    <xf numFmtId="164" fontId="7" fillId="3" borderId="6" xfId="0" applyNumberFormat="1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164" fontId="7" fillId="10" borderId="6" xfId="0" applyNumberFormat="1" applyFont="1" applyFill="1" applyBorder="1" applyAlignment="1">
      <alignment horizontal="center"/>
    </xf>
    <xf numFmtId="164" fontId="7" fillId="11" borderId="6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0" fillId="5" borderId="6" xfId="0" applyNumberFormat="1" applyFont="1" applyFill="1" applyBorder="1" applyAlignment="1">
      <alignment horizontal="center"/>
    </xf>
    <xf numFmtId="164" fontId="10" fillId="10" borderId="6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/>
    </xf>
    <xf numFmtId="164" fontId="8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left" wrapText="1"/>
    </xf>
    <xf numFmtId="164" fontId="11" fillId="3" borderId="13" xfId="0" applyNumberFormat="1" applyFont="1" applyFill="1" applyBorder="1" applyAlignment="1">
      <alignment horizontal="center"/>
    </xf>
    <xf numFmtId="164" fontId="11" fillId="4" borderId="13" xfId="0" applyNumberFormat="1" applyFont="1" applyFill="1" applyBorder="1" applyAlignment="1">
      <alignment horizontal="center"/>
    </xf>
    <xf numFmtId="164" fontId="11" fillId="5" borderId="13" xfId="0" applyNumberFormat="1" applyFont="1" applyFill="1" applyBorder="1" applyAlignment="1">
      <alignment horizontal="center"/>
    </xf>
    <xf numFmtId="164" fontId="11" fillId="13" borderId="13" xfId="0" applyNumberFormat="1" applyFont="1" applyFill="1" applyBorder="1" applyAlignment="1">
      <alignment horizontal="center"/>
    </xf>
    <xf numFmtId="164" fontId="11" fillId="7" borderId="13" xfId="0" applyNumberFormat="1" applyFont="1" applyFill="1" applyBorder="1" applyAlignment="1">
      <alignment horizontal="center"/>
    </xf>
    <xf numFmtId="164" fontId="11" fillId="8" borderId="13" xfId="0" applyNumberFormat="1" applyFont="1" applyFill="1" applyBorder="1" applyAlignment="1">
      <alignment horizontal="center"/>
    </xf>
    <xf numFmtId="164" fontId="11" fillId="8" borderId="1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left" wrapText="1"/>
    </xf>
    <xf numFmtId="164" fontId="11" fillId="3" borderId="16" xfId="0" applyNumberFormat="1" applyFont="1" applyFill="1" applyBorder="1" applyAlignment="1">
      <alignment horizontal="center"/>
    </xf>
    <xf numFmtId="164" fontId="11" fillId="4" borderId="16" xfId="0" applyNumberFormat="1" applyFont="1" applyFill="1" applyBorder="1" applyAlignment="1">
      <alignment horizontal="center"/>
    </xf>
    <xf numFmtId="164" fontId="11" fillId="5" borderId="16" xfId="0" applyNumberFormat="1" applyFont="1" applyFill="1" applyBorder="1" applyAlignment="1">
      <alignment horizontal="center"/>
    </xf>
    <xf numFmtId="164" fontId="11" fillId="13" borderId="16" xfId="0" applyNumberFormat="1" applyFont="1" applyFill="1" applyBorder="1" applyAlignment="1">
      <alignment horizontal="center"/>
    </xf>
    <xf numFmtId="164" fontId="11" fillId="7" borderId="16" xfId="0" applyNumberFormat="1" applyFont="1" applyFill="1" applyBorder="1" applyAlignment="1">
      <alignment horizontal="center"/>
    </xf>
    <xf numFmtId="164" fontId="11" fillId="8" borderId="16" xfId="0" applyNumberFormat="1" applyFont="1" applyFill="1" applyBorder="1" applyAlignment="1">
      <alignment horizontal="center"/>
    </xf>
    <xf numFmtId="164" fontId="11" fillId="8" borderId="17" xfId="0" applyNumberFormat="1" applyFont="1" applyFill="1" applyBorder="1" applyAlignment="1">
      <alignment horizontal="center"/>
    </xf>
    <xf numFmtId="0" fontId="11" fillId="7" borderId="16" xfId="0" applyFont="1" applyFill="1" applyBorder="1" applyAlignment="1">
      <alignment horizontal="left"/>
    </xf>
    <xf numFmtId="0" fontId="13" fillId="7" borderId="15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left"/>
    </xf>
    <xf numFmtId="164" fontId="11" fillId="3" borderId="19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/>
    </xf>
    <xf numFmtId="164" fontId="11" fillId="5" borderId="19" xfId="0" applyNumberFormat="1" applyFont="1" applyFill="1" applyBorder="1" applyAlignment="1">
      <alignment horizontal="center"/>
    </xf>
    <xf numFmtId="164" fontId="11" fillId="13" borderId="19" xfId="0" applyNumberFormat="1" applyFont="1" applyFill="1" applyBorder="1" applyAlignment="1">
      <alignment horizontal="center"/>
    </xf>
    <xf numFmtId="164" fontId="11" fillId="7" borderId="19" xfId="0" applyNumberFormat="1" applyFont="1" applyFill="1" applyBorder="1" applyAlignment="1">
      <alignment horizontal="center"/>
    </xf>
    <xf numFmtId="164" fontId="11" fillId="8" borderId="19" xfId="0" applyNumberFormat="1" applyFont="1" applyFill="1" applyBorder="1" applyAlignment="1">
      <alignment horizontal="center"/>
    </xf>
    <xf numFmtId="164" fontId="11" fillId="8" borderId="20" xfId="0" applyNumberFormat="1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 vertical="center"/>
    </xf>
    <xf numFmtId="0" fontId="8" fillId="14" borderId="22" xfId="0" applyFont="1" applyFill="1" applyBorder="1" applyAlignment="1">
      <alignment horizontal="left"/>
    </xf>
    <xf numFmtId="164" fontId="8" fillId="0" borderId="22" xfId="0" applyNumberFormat="1" applyFont="1" applyBorder="1" applyAlignment="1">
      <alignment horizontal="center"/>
    </xf>
    <xf numFmtId="0" fontId="14" fillId="0" borderId="23" xfId="0" applyFont="1" applyBorder="1" applyAlignment="1">
      <alignment vertical="center"/>
    </xf>
    <xf numFmtId="0" fontId="14" fillId="0" borderId="23" xfId="0" applyFont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14" fillId="0" borderId="23" xfId="0" applyFont="1" applyBorder="1"/>
    <xf numFmtId="0" fontId="14" fillId="0" borderId="25" xfId="0" applyFont="1" applyBorder="1"/>
    <xf numFmtId="0" fontId="1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/>
    </xf>
    <xf numFmtId="0" fontId="14" fillId="0" borderId="27" xfId="0" applyFont="1" applyBorder="1"/>
    <xf numFmtId="0" fontId="14" fillId="0" borderId="28" xfId="0" applyFont="1" applyBorder="1"/>
    <xf numFmtId="0" fontId="4" fillId="2" borderId="29" xfId="0" applyFont="1" applyFill="1" applyBorder="1"/>
    <xf numFmtId="0" fontId="14" fillId="2" borderId="30" xfId="0" applyFont="1" applyFill="1" applyBorder="1" applyAlignment="1">
      <alignment vertical="center"/>
    </xf>
    <xf numFmtId="0" fontId="16" fillId="2" borderId="30" xfId="0" applyFont="1" applyFill="1" applyBorder="1" applyAlignment="1">
      <alignment horizontal="left"/>
    </xf>
    <xf numFmtId="0" fontId="14" fillId="2" borderId="30" xfId="0" applyFont="1" applyFill="1" applyBorder="1" applyAlignment="1"/>
    <xf numFmtId="0" fontId="14" fillId="2" borderId="30" xfId="0" applyFont="1" applyFill="1" applyBorder="1"/>
    <xf numFmtId="0" fontId="14" fillId="2" borderId="31" xfId="0" applyFont="1" applyFill="1" applyBorder="1"/>
    <xf numFmtId="0" fontId="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14" fillId="2" borderId="30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left"/>
    </xf>
    <xf numFmtId="0" fontId="8" fillId="0" borderId="29" xfId="0" applyFont="1" applyBorder="1" applyAlignment="1"/>
    <xf numFmtId="0" fontId="8" fillId="0" borderId="30" xfId="0" applyFont="1" applyBorder="1" applyAlignment="1">
      <alignment vertical="center"/>
    </xf>
    <xf numFmtId="0" fontId="14" fillId="0" borderId="30" xfId="0" applyFont="1" applyBorder="1" applyAlignment="1">
      <alignment horizontal="left"/>
    </xf>
    <xf numFmtId="0" fontId="8" fillId="0" borderId="30" xfId="0" applyFont="1" applyBorder="1" applyAlignment="1"/>
    <xf numFmtId="0" fontId="14" fillId="0" borderId="30" xfId="0" applyFont="1" applyBorder="1"/>
    <xf numFmtId="0" fontId="17" fillId="0" borderId="29" xfId="0" applyFont="1" applyBorder="1" applyAlignment="1">
      <alignment horizontal="left"/>
    </xf>
    <xf numFmtId="0" fontId="17" fillId="0" borderId="30" xfId="0" applyFont="1" applyBorder="1" applyAlignment="1">
      <alignment horizontal="right" vertical="center"/>
    </xf>
    <xf numFmtId="0" fontId="17" fillId="0" borderId="30" xfId="0" applyFont="1" applyBorder="1" applyAlignment="1">
      <alignment horizontal="left"/>
    </xf>
    <xf numFmtId="0" fontId="17" fillId="0" borderId="30" xfId="0" applyFont="1" applyBorder="1" applyAlignment="1"/>
    <xf numFmtId="0" fontId="17" fillId="0" borderId="30" xfId="0" applyFont="1" applyBorder="1" applyAlignment="1">
      <alignment horizontal="right"/>
    </xf>
    <xf numFmtId="0" fontId="8" fillId="0" borderId="30" xfId="0" applyFont="1" applyBorder="1" applyAlignment="1">
      <alignment horizontal="left"/>
    </xf>
    <xf numFmtId="0" fontId="17" fillId="0" borderId="30" xfId="0" applyFont="1" applyBorder="1" applyAlignment="1">
      <alignment vertical="center"/>
    </xf>
    <xf numFmtId="0" fontId="8" fillId="0" borderId="32" xfId="0" applyFont="1" applyBorder="1" applyAlignment="1">
      <alignment horizontal="left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/>
    </xf>
    <xf numFmtId="0" fontId="14" fillId="0" borderId="29" xfId="0" applyFont="1" applyBorder="1"/>
    <xf numFmtId="0" fontId="14" fillId="0" borderId="30" xfId="0" applyFont="1" applyBorder="1" applyAlignment="1">
      <alignment vertical="center"/>
    </xf>
    <xf numFmtId="0" fontId="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/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/>
    <xf numFmtId="0" fontId="14" fillId="0" borderId="34" xfId="0" applyFont="1" applyBorder="1" applyAlignment="1">
      <alignment horizontal="center"/>
    </xf>
    <xf numFmtId="0" fontId="14" fillId="0" borderId="35" xfId="0" applyFont="1" applyBorder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9" fillId="7" borderId="16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D9D9D9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B8B8B"/>
      <rgbColor rgb="FF6D9EEB"/>
      <rgbColor rgb="FFEA4335"/>
      <rgbColor rgb="FFFFF2CC"/>
      <rgbColor rgb="FFEFEFEF"/>
      <rgbColor rgb="FF660066"/>
      <rgbColor rgb="FFEAD1DC"/>
      <rgbColor rgb="FF2F75B5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2F3"/>
      <rgbColor rgb="FFD9EAD3"/>
      <rgbColor rgb="FFFCE5CD"/>
      <rgbColor rgb="FF9FC5E8"/>
      <rgbColor rgb="FFE6B8AF"/>
      <rgbColor rgb="FFCCCCCC"/>
      <rgbColor rgb="FFF9CB9C"/>
      <rgbColor rgb="FF4285F4"/>
      <rgbColor rgb="FF33CCCC"/>
      <rgbColor rgb="FF99CC00"/>
      <rgbColor rgb="FFFFD320"/>
      <rgbColor rgb="FFFF9900"/>
      <rgbColor rgb="FFFF420E"/>
      <rgbColor rgb="FF666666"/>
      <rgbColor rgb="FF93C47D"/>
      <rgbColor rgb="FF004586"/>
      <rgbColor rgb="FF5B9BD5"/>
      <rgbColor rgb="FF003300"/>
      <rgbColor rgb="FF333300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800" b="0" i="0" u="none" strike="noStrike" kern="1200" cap="all" spc="0" baseline="0">
                <a:solidFill>
                  <a:sysClr val="window" lastClr="FFFFFF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RESPIRÁTORY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800" b="0" i="0" u="none" strike="noStrike" kern="1200" cap="all" spc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'DOD 30.4.2020'!$I$2</c:f>
              <c:strCache>
                <c:ptCount val="1"/>
                <c:pt idx="0">
                  <c:v>RESPIRÁTORY FFP2 [ks]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63-4858-A25F-BA764675289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63-4858-A25F-BA764675289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D63-4858-A25F-BA7646752891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63-4858-A25F-BA764675289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3-4858-A25F-BA764675289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63-4858-A25F-BA7646752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30.4.2020'!$I$3:$I$5</c:f>
              <c:numCache>
                <c:formatCode>###\ ###\ ###</c:formatCode>
                <c:ptCount val="3"/>
                <c:pt idx="0">
                  <c:v>98760</c:v>
                </c:pt>
                <c:pt idx="1">
                  <c:v>207602</c:v>
                </c:pt>
                <c:pt idx="2">
                  <c:v>103150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63-4858-A25F-BA7646752891}"/>
            </c:ext>
          </c:extLst>
        </c:ser>
        <c:ser>
          <c:idx val="1"/>
          <c:order val="1"/>
          <c:tx>
            <c:strRef>
              <c:f>'DOD 30.4.2020'!$J$2</c:f>
              <c:strCache>
                <c:ptCount val="1"/>
                <c:pt idx="0">
                  <c:v>RESPIRÁTORY FFP3 [ks]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9.4119042060835604E-3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17-42E9-96FD-D0F0797BE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30.4.2020'!$J$3:$J$5</c:f>
              <c:numCache>
                <c:formatCode>###\ ###\ ###</c:formatCode>
                <c:ptCount val="3"/>
                <c:pt idx="0">
                  <c:v>7945</c:v>
                </c:pt>
                <c:pt idx="1">
                  <c:v>0</c:v>
                </c:pt>
                <c:pt idx="2">
                  <c:v>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3-4858-A25F-BA76467528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OCHRANNÉ ŠTÍTY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30.4.2020'!$K$2</c:f>
              <c:strCache>
                <c:ptCount val="1"/>
                <c:pt idx="0">
                  <c:v>OCHR. ŠTÍTY [ks]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0A-4606-A5E2-6BCD15CD37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0A-4606-A5E2-6BCD15CD37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A0A-4606-A5E2-6BCD15CD371E}"/>
              </c:ext>
            </c:extLst>
          </c:dPt>
          <c:dLbls>
            <c:dLbl>
              <c:idx val="0"/>
              <c:layout>
                <c:manualLayout>
                  <c:x val="3.2941664721292785E-2"/>
                  <c:y val="-3.188659419789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0A-4606-A5E2-6BCD15CD371E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0A-4606-A5E2-6BCD15CD371E}"/>
                </c:ext>
              </c:extLst>
            </c:dLbl>
            <c:dLbl>
              <c:idx val="2"/>
              <c:layout>
                <c:manualLayout>
                  <c:x val="3.7647616824334589E-2"/>
                  <c:y val="-3.188659419789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0A-4606-A5E2-6BCD15CD371E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30.4.2020'!$K$3:$K$5</c:f>
              <c:numCache>
                <c:formatCode>###\ ###\ ###</c:formatCode>
                <c:ptCount val="3"/>
                <c:pt idx="0">
                  <c:v>1730</c:v>
                </c:pt>
                <c:pt idx="1">
                  <c:v>8720</c:v>
                </c:pt>
                <c:pt idx="2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0A-4606-A5E2-6BCD15CD37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ÚSTENKY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30.4.2020'!$D$2</c:f>
              <c:strCache>
                <c:ptCount val="1"/>
                <c:pt idx="0">
                  <c:v>ÚSTENKY 
[ks]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B5-4BFA-9D46-0CD7B7EFDB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4B5-4BFA-9D46-0CD7B7EFDB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4B5-4BFA-9D46-0CD7B7EFDB35}"/>
              </c:ext>
            </c:extLst>
          </c:dPt>
          <c:dLbls>
            <c:dLbl>
              <c:idx val="0"/>
              <c:layout>
                <c:manualLayout>
                  <c:x val="3.2941664721292785E-2"/>
                  <c:y val="-3.188659419789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B5-4BFA-9D46-0CD7B7EFDB35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B5-4BFA-9D46-0CD7B7EFDB35}"/>
                </c:ext>
              </c:extLst>
            </c:dLbl>
            <c:dLbl>
              <c:idx val="2"/>
              <c:layout>
                <c:manualLayout>
                  <c:x val="3.7647616824334589E-2"/>
                  <c:y val="-3.188659419789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B5-4BFA-9D46-0CD7B7EFDB35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30.4.2020'!$D$3:$D$5</c:f>
              <c:numCache>
                <c:formatCode>###\ ###\ ###</c:formatCode>
                <c:ptCount val="3"/>
                <c:pt idx="0">
                  <c:v>650224</c:v>
                </c:pt>
                <c:pt idx="1">
                  <c:v>1599600</c:v>
                </c:pt>
                <c:pt idx="2">
                  <c:v>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B5-4BFA-9D46-0CD7B7EFD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ochranné obleky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30.4.2020'!$N$2</c:f>
              <c:strCache>
                <c:ptCount val="1"/>
                <c:pt idx="0">
                  <c:v>OBLEK [ks]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464-437B-820E-6FBC78A53F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464-437B-820E-6FBC78A53F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464-437B-820E-6FBC78A53F48}"/>
              </c:ext>
            </c:extLst>
          </c:dPt>
          <c:dLbls>
            <c:dLbl>
              <c:idx val="0"/>
              <c:layout>
                <c:manualLayout>
                  <c:x val="3.2941664721292785E-2"/>
                  <c:y val="-3.188659419789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64-437B-820E-6FBC78A53F48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64-437B-820E-6FBC78A53F48}"/>
                </c:ext>
              </c:extLst>
            </c:dLbl>
            <c:dLbl>
              <c:idx val="2"/>
              <c:layout>
                <c:manualLayout>
                  <c:x val="3.7647616824334589E-2"/>
                  <c:y val="-3.188659419789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64-437B-820E-6FBC78A53F48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30.4.2020'!$N$3:$N$5</c:f>
              <c:numCache>
                <c:formatCode>###\ ###\ ###</c:formatCode>
                <c:ptCount val="3"/>
                <c:pt idx="0">
                  <c:v>7209</c:v>
                </c:pt>
                <c:pt idx="1">
                  <c:v>33802</c:v>
                </c:pt>
                <c:pt idx="2">
                  <c:v>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4-437B-820E-6FBC78A53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návleky na boty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30.4.2020'!$O$2</c:f>
              <c:strCache>
                <c:ptCount val="1"/>
                <c:pt idx="0">
                  <c:v>NÁVLEKY NA BOTY (ks)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FB-4A2F-926E-8D3CF1E587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1FB-4A2F-926E-8D3CF1E587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1FB-4A2F-926E-8D3CF1E587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FB-4A2F-926E-8D3CF1E5873F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FB-4A2F-926E-8D3CF1E5873F}"/>
                </c:ext>
              </c:extLst>
            </c:dLbl>
            <c:dLbl>
              <c:idx val="2"/>
              <c:layout>
                <c:manualLayout>
                  <c:x val="3.7647616824334589E-2"/>
                  <c:y val="-3.188659419789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FB-4A2F-926E-8D3CF1E5873F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30.4.2020'!$O$3:$O$5</c:f>
              <c:numCache>
                <c:formatCode>###\ ###\ ###</c:formatCode>
                <c:ptCount val="3"/>
                <c:pt idx="0">
                  <c:v>0</c:v>
                </c:pt>
                <c:pt idx="1">
                  <c:v>65000</c:v>
                </c:pt>
                <c:pt idx="2">
                  <c:v>42100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FB-4A2F-926E-8D3CF1E587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dezinfekce na ruce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30.4.2020'!$AD$2</c:f>
              <c:strCache>
                <c:ptCount val="1"/>
                <c:pt idx="0">
                  <c:v>DEZINF. 
RUCE [l]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1F0-4139-B3DE-28AAB5DD64A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1F0-4139-B3DE-28AAB5DD64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1F0-4139-B3DE-28AAB5DD64A9}"/>
              </c:ext>
            </c:extLst>
          </c:dPt>
          <c:dLbls>
            <c:dLbl>
              <c:idx val="0"/>
              <c:layout>
                <c:manualLayout>
                  <c:x val="3.2941664721292785E-2"/>
                  <c:y val="-3.188659419789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F0-4139-B3DE-28AAB5DD64A9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F0-4139-B3DE-28AAB5DD64A9}"/>
                </c:ext>
              </c:extLst>
            </c:dLbl>
            <c:dLbl>
              <c:idx val="2"/>
              <c:layout>
                <c:manualLayout>
                  <c:x val="3.7647616824334589E-2"/>
                  <c:y val="-3.188659419789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F0-4139-B3DE-28AAB5DD64A9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30.4.2020'!$AD$3:$AD$5</c:f>
              <c:numCache>
                <c:formatCode>###\ ###\ ###</c:formatCode>
                <c:ptCount val="3"/>
                <c:pt idx="0">
                  <c:v>995</c:v>
                </c:pt>
                <c:pt idx="1">
                  <c:v>29</c:v>
                </c:pt>
                <c:pt idx="2">
                  <c:v>61956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F0-4139-B3DE-28AAB5DD64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sz="1700" b="1">
                <a:solidFill>
                  <a:sysClr val="windowText" lastClr="000000"/>
                </a:solidFill>
              </a:rPr>
              <a:t>dezinfekce povrchy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'DOD 30.4.2020'!$AE$2</c:f>
              <c:strCache>
                <c:ptCount val="1"/>
                <c:pt idx="0">
                  <c:v>DEZINF. POVRCHY [l]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49-4165-8C96-398BA11EE6A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E49-4165-8C96-398BA11EE6A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E49-4165-8C96-398BA11EE6A8}"/>
              </c:ext>
            </c:extLst>
          </c:dPt>
          <c:dLbls>
            <c:dLbl>
              <c:idx val="0"/>
              <c:layout>
                <c:manualLayout>
                  <c:x val="3.2941664721292785E-2"/>
                  <c:y val="-3.188659419789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49-4165-8C96-398BA11EE6A8}"/>
                </c:ext>
              </c:extLst>
            </c:dLbl>
            <c:dLbl>
              <c:idx val="1"/>
              <c:layout>
                <c:manualLayout>
                  <c:x val="4.7059521030418147E-2"/>
                  <c:y val="-2.7900769923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49-4165-8C96-398BA11EE6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49-4165-8C96-398BA11EE6A8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'DOD 30.4.2020'!$C$3:$C$5</c:f>
              <c:strCache>
                <c:ptCount val="3"/>
                <c:pt idx="0">
                  <c:v>Ministerstvo zdravotnictví</c:v>
                </c:pt>
                <c:pt idx="1">
                  <c:v>Ministerstvo vnitra</c:v>
                </c:pt>
                <c:pt idx="2">
                  <c:v>Liberecký kraj</c:v>
                </c:pt>
              </c:strCache>
            </c:strRef>
          </c:cat>
          <c:val>
            <c:numRef>
              <c:f>'DOD 30.4.2020'!$AE$3:$AE$5</c:f>
              <c:numCache>
                <c:formatCode>###\ ###\ ###</c:formatCode>
                <c:ptCount val="3"/>
                <c:pt idx="0">
                  <c:v>20</c:v>
                </c:pt>
                <c:pt idx="1">
                  <c:v>265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49-4165-8C96-398BA11EE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poměr jednotlivých komodit podle dodavatelů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'DOD 30.4.2020'!$C$3</c:f>
              <c:strCache>
                <c:ptCount val="1"/>
                <c:pt idx="0">
                  <c:v>Ministerstvo zdravotnictví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77-4741-8F9F-3695C8F5B94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A77-4741-8F9F-3695C8F5B94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A77-4741-8F9F-3695C8F5B943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77-4741-8F9F-3695C8F5B9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741-8F9F-3695C8F5B943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77-4741-8F9F-3695C8F5B9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A77-4741-8F9F-3695C8F5B9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A77-4741-8F9F-3695C8F5B9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A77-4741-8F9F-3695C8F5B9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A77-4741-8F9F-3695C8F5B9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A77-4741-8F9F-3695C8F5B9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A77-4741-8F9F-3695C8F5B943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3A77-4741-8F9F-3695C8F5B943}"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3A77-4741-8F9F-3695C8F5B943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3A77-4741-8F9F-3695C8F5B9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17-4753-9CFF-D54CD3C806D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17-4753-9CFF-D54CD3C806D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17-4753-9CFF-D54CD3C806D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17-4753-9CFF-D54CD3C806D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17-4753-9CFF-D54CD3C806D6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'DOD 30.4.2020'!$D$2:$AE$2</c:f>
              <c:strCache>
                <c:ptCount val="28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MATERIÁLY [m]</c:v>
                </c:pt>
                <c:pt idx="5">
                  <c:v>RESPIRÁTORY FFP2 [ks]</c:v>
                </c:pt>
                <c:pt idx="6">
                  <c:v>RESPIRÁTORY FFP3 [ks]</c:v>
                </c:pt>
                <c:pt idx="7">
                  <c:v>OCHR. ŠTÍTY [ks]</c:v>
                </c:pt>
                <c:pt idx="8">
                  <c:v>OCHR. BRÝLE [ks]</c:v>
                </c:pt>
                <c:pt idx="9">
                  <c:v>RUKAVICE [párů]</c:v>
                </c:pt>
                <c:pt idx="10">
                  <c:v>OBLEK [ks]</c:v>
                </c:pt>
                <c:pt idx="11">
                  <c:v>NÁVLEKY NA BOTY (ks)</c:v>
                </c:pt>
                <c:pt idx="12">
                  <c:v>BARET [ks]</c:v>
                </c:pt>
                <c:pt idx="13">
                  <c:v>PLÁŠŤ [ks]</c:v>
                </c:pt>
                <c:pt idx="14">
                  <c:v>FILTROVENTILAČNÍ JEDNOTKY [sada] </c:v>
                </c:pt>
                <c:pt idx="15">
                  <c:v>RYCHLOTESTY [ks]</c:v>
                </c:pt>
                <c:pt idx="16">
                  <c:v>ODBĚROVÝ SET [ks]</c:v>
                </c:pt>
                <c:pt idx="17">
                  <c:v>VÝTĚROVÝ SET [ks]</c:v>
                </c:pt>
                <c:pt idx="18">
                  <c:v>TEPLOMĚRY</c:v>
                </c:pt>
                <c:pt idx="19">
                  <c:v>TERMOKAMERY</c:v>
                </c:pt>
                <c:pt idx="20">
                  <c:v>VENTILÁTORY (ASTRAL, SV300, MASKY)</c:v>
                </c:pt>
                <c:pt idx="21">
                  <c:v>STAN NŮŽKOVÝ [ks]</c:v>
                </c:pt>
                <c:pt idx="22">
                  <c:v>OCHR. (PROTICHEM.) MASKY [ks]</c:v>
                </c:pt>
                <c:pt idx="23">
                  <c:v>FILTRY DO MASEK (P3R, MOF) [ks]</c:v>
                </c:pt>
                <c:pt idx="24">
                  <c:v>LAHEV - KYSLÍK</c:v>
                </c:pt>
                <c:pt idx="25">
                  <c:v>DŘEVENNÁ BEDNA</c:v>
                </c:pt>
                <c:pt idx="26">
                  <c:v>DEZINF. 
RUCE [l]</c:v>
                </c:pt>
                <c:pt idx="27">
                  <c:v>DEZINF. POVRCHY [l]</c:v>
                </c:pt>
              </c:strCache>
            </c:strRef>
          </c:cat>
          <c:val>
            <c:numRef>
              <c:f>'DOD 30.4.2020'!$D$3:$AE$3</c:f>
              <c:numCache>
                <c:formatCode>###\ ###\ ###</c:formatCode>
                <c:ptCount val="28"/>
                <c:pt idx="0">
                  <c:v>650224</c:v>
                </c:pt>
                <c:pt idx="1">
                  <c:v>0</c:v>
                </c:pt>
                <c:pt idx="2">
                  <c:v>1500</c:v>
                </c:pt>
                <c:pt idx="3">
                  <c:v>0</c:v>
                </c:pt>
                <c:pt idx="4">
                  <c:v>0</c:v>
                </c:pt>
                <c:pt idx="5">
                  <c:v>98760</c:v>
                </c:pt>
                <c:pt idx="6">
                  <c:v>7945</c:v>
                </c:pt>
                <c:pt idx="7">
                  <c:v>1730</c:v>
                </c:pt>
                <c:pt idx="8">
                  <c:v>1796</c:v>
                </c:pt>
                <c:pt idx="9">
                  <c:v>164100</c:v>
                </c:pt>
                <c:pt idx="10">
                  <c:v>7209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12470</c:v>
                </c:pt>
                <c:pt idx="16">
                  <c:v>10349</c:v>
                </c:pt>
                <c:pt idx="17">
                  <c:v>2908</c:v>
                </c:pt>
                <c:pt idx="18">
                  <c:v>30</c:v>
                </c:pt>
                <c:pt idx="19">
                  <c:v>20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995</c:v>
                </c:pt>
                <c:pt idx="2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77-4741-8F9F-3695C8F5B943}"/>
            </c:ext>
          </c:extLst>
        </c:ser>
        <c:ser>
          <c:idx val="1"/>
          <c:order val="1"/>
          <c:tx>
            <c:strRef>
              <c:f>'DOD 30.4.2020'!$C$4</c:f>
              <c:strCache>
                <c:ptCount val="1"/>
                <c:pt idx="0">
                  <c:v>Ministerstvo vnitra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A77-4741-8F9F-3695C8F5B9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A77-4741-8F9F-3695C8F5B9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A77-4741-8F9F-3695C8F5B9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A77-4741-8F9F-3695C8F5B9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A77-4741-8F9F-3695C8F5B9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A77-4741-8F9F-3695C8F5B9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A77-4741-8F9F-3695C8F5B9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A77-4741-8F9F-3695C8F5B9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A77-4741-8F9F-3695C8F5B9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17-4753-9CFF-D54CD3C806D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17-4753-9CFF-D54CD3C806D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17-4753-9CFF-D54CD3C806D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17-4753-9CFF-D54CD3C806D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17-4753-9CFF-D54CD3C806D6}"/>
                </c:ext>
              </c:extLst>
            </c:dLbl>
            <c:spPr>
              <a:solidFill>
                <a:srgbClr val="FFC000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'DOD 30.4.2020'!$D$2:$AE$2</c:f>
              <c:strCache>
                <c:ptCount val="28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MATERIÁLY [m]</c:v>
                </c:pt>
                <c:pt idx="5">
                  <c:v>RESPIRÁTORY FFP2 [ks]</c:v>
                </c:pt>
                <c:pt idx="6">
                  <c:v>RESPIRÁTORY FFP3 [ks]</c:v>
                </c:pt>
                <c:pt idx="7">
                  <c:v>OCHR. ŠTÍTY [ks]</c:v>
                </c:pt>
                <c:pt idx="8">
                  <c:v>OCHR. BRÝLE [ks]</c:v>
                </c:pt>
                <c:pt idx="9">
                  <c:v>RUKAVICE [párů]</c:v>
                </c:pt>
                <c:pt idx="10">
                  <c:v>OBLEK [ks]</c:v>
                </c:pt>
                <c:pt idx="11">
                  <c:v>NÁVLEKY NA BOTY (ks)</c:v>
                </c:pt>
                <c:pt idx="12">
                  <c:v>BARET [ks]</c:v>
                </c:pt>
                <c:pt idx="13">
                  <c:v>PLÁŠŤ [ks]</c:v>
                </c:pt>
                <c:pt idx="14">
                  <c:v>FILTROVENTILAČNÍ JEDNOTKY [sada] </c:v>
                </c:pt>
                <c:pt idx="15">
                  <c:v>RYCHLOTESTY [ks]</c:v>
                </c:pt>
                <c:pt idx="16">
                  <c:v>ODBĚROVÝ SET [ks]</c:v>
                </c:pt>
                <c:pt idx="17">
                  <c:v>VÝTĚROVÝ SET [ks]</c:v>
                </c:pt>
                <c:pt idx="18">
                  <c:v>TEPLOMĚRY</c:v>
                </c:pt>
                <c:pt idx="19">
                  <c:v>TERMOKAMERY</c:v>
                </c:pt>
                <c:pt idx="20">
                  <c:v>VENTILÁTORY (ASTRAL, SV300, MASKY)</c:v>
                </c:pt>
                <c:pt idx="21">
                  <c:v>STAN NŮŽKOVÝ [ks]</c:v>
                </c:pt>
                <c:pt idx="22">
                  <c:v>OCHR. (PROTICHEM.) MASKY [ks]</c:v>
                </c:pt>
                <c:pt idx="23">
                  <c:v>FILTRY DO MASEK (P3R, MOF) [ks]</c:v>
                </c:pt>
                <c:pt idx="24">
                  <c:v>LAHEV - KYSLÍK</c:v>
                </c:pt>
                <c:pt idx="25">
                  <c:v>DŘEVENNÁ BEDNA</c:v>
                </c:pt>
                <c:pt idx="26">
                  <c:v>DEZINF. 
RUCE [l]</c:v>
                </c:pt>
                <c:pt idx="27">
                  <c:v>DEZINF. POVRCHY [l]</c:v>
                </c:pt>
              </c:strCache>
            </c:strRef>
          </c:cat>
          <c:val>
            <c:numRef>
              <c:f>'DOD 30.4.2020'!$D$4:$AE$4</c:f>
              <c:numCache>
                <c:formatCode>###\ ###\ ###</c:formatCode>
                <c:ptCount val="28"/>
                <c:pt idx="0">
                  <c:v>1599600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207602</c:v>
                </c:pt>
                <c:pt idx="6">
                  <c:v>0</c:v>
                </c:pt>
                <c:pt idx="7">
                  <c:v>8720</c:v>
                </c:pt>
                <c:pt idx="8">
                  <c:v>39066</c:v>
                </c:pt>
                <c:pt idx="9">
                  <c:v>1299000</c:v>
                </c:pt>
                <c:pt idx="10">
                  <c:v>33802</c:v>
                </c:pt>
                <c:pt idx="11">
                  <c:v>65000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62024</c:v>
                </c:pt>
                <c:pt idx="16">
                  <c:v>7300</c:v>
                </c:pt>
                <c:pt idx="17">
                  <c:v>0</c:v>
                </c:pt>
                <c:pt idx="21">
                  <c:v>4</c:v>
                </c:pt>
                <c:pt idx="22">
                  <c:v>247</c:v>
                </c:pt>
                <c:pt idx="23">
                  <c:v>1345</c:v>
                </c:pt>
                <c:pt idx="26">
                  <c:v>29</c:v>
                </c:pt>
                <c:pt idx="27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77-4741-8F9F-3695C8F5B943}"/>
            </c:ext>
          </c:extLst>
        </c:ser>
        <c:ser>
          <c:idx val="2"/>
          <c:order val="2"/>
          <c:tx>
            <c:strRef>
              <c:f>'DOD 30.4.2020'!$C$5</c:f>
              <c:strCache>
                <c:ptCount val="1"/>
                <c:pt idx="0">
                  <c:v>Liberecký kraj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A77-4741-8F9F-3695C8F5B9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A77-4741-8F9F-3695C8F5B9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AC-4BBB-B6A8-7F62877FF51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A77-4741-8F9F-3695C8F5B9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A77-4741-8F9F-3695C8F5B9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A77-4741-8F9F-3695C8F5B9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A77-4741-8F9F-3695C8F5B943}"/>
                </c:ext>
              </c:extLst>
            </c:dLbl>
            <c:spPr>
              <a:solidFill>
                <a:srgbClr val="70AD47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'DOD 30.4.2020'!$D$2:$AE$2</c:f>
              <c:strCache>
                <c:ptCount val="28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MATERIÁLY [m]</c:v>
                </c:pt>
                <c:pt idx="5">
                  <c:v>RESPIRÁTORY FFP2 [ks]</c:v>
                </c:pt>
                <c:pt idx="6">
                  <c:v>RESPIRÁTORY FFP3 [ks]</c:v>
                </c:pt>
                <c:pt idx="7">
                  <c:v>OCHR. ŠTÍTY [ks]</c:v>
                </c:pt>
                <c:pt idx="8">
                  <c:v>OCHR. BRÝLE [ks]</c:v>
                </c:pt>
                <c:pt idx="9">
                  <c:v>RUKAVICE [párů]</c:v>
                </c:pt>
                <c:pt idx="10">
                  <c:v>OBLEK [ks]</c:v>
                </c:pt>
                <c:pt idx="11">
                  <c:v>NÁVLEKY NA BOTY (ks)</c:v>
                </c:pt>
                <c:pt idx="12">
                  <c:v>BARET [ks]</c:v>
                </c:pt>
                <c:pt idx="13">
                  <c:v>PLÁŠŤ [ks]</c:v>
                </c:pt>
                <c:pt idx="14">
                  <c:v>FILTROVENTILAČNÍ JEDNOTKY [sada] </c:v>
                </c:pt>
                <c:pt idx="15">
                  <c:v>RYCHLOTESTY [ks]</c:v>
                </c:pt>
                <c:pt idx="16">
                  <c:v>ODBĚROVÝ SET [ks]</c:v>
                </c:pt>
                <c:pt idx="17">
                  <c:v>VÝTĚROVÝ SET [ks]</c:v>
                </c:pt>
                <c:pt idx="18">
                  <c:v>TEPLOMĚRY</c:v>
                </c:pt>
                <c:pt idx="19">
                  <c:v>TERMOKAMERY</c:v>
                </c:pt>
                <c:pt idx="20">
                  <c:v>VENTILÁTORY (ASTRAL, SV300, MASKY)</c:v>
                </c:pt>
                <c:pt idx="21">
                  <c:v>STAN NŮŽKOVÝ [ks]</c:v>
                </c:pt>
                <c:pt idx="22">
                  <c:v>OCHR. (PROTICHEM.) MASKY [ks]</c:v>
                </c:pt>
                <c:pt idx="23">
                  <c:v>FILTRY DO MASEK (P3R, MOF) [ks]</c:v>
                </c:pt>
                <c:pt idx="24">
                  <c:v>LAHEV - KYSLÍK</c:v>
                </c:pt>
                <c:pt idx="25">
                  <c:v>DŘEVENNÁ BEDNA</c:v>
                </c:pt>
                <c:pt idx="26">
                  <c:v>DEZINF. 
RUCE [l]</c:v>
                </c:pt>
                <c:pt idx="27">
                  <c:v>DEZINF. POVRCHY [l]</c:v>
                </c:pt>
              </c:strCache>
            </c:strRef>
          </c:cat>
          <c:val>
            <c:numRef>
              <c:f>'DOD 30.4.2020'!$D$5:$AE$5</c:f>
              <c:numCache>
                <c:formatCode>###\ ###\ ###</c:formatCode>
                <c:ptCount val="28"/>
                <c:pt idx="0">
                  <c:v>63000</c:v>
                </c:pt>
                <c:pt idx="1">
                  <c:v>27810</c:v>
                </c:pt>
                <c:pt idx="2">
                  <c:v>138813</c:v>
                </c:pt>
                <c:pt idx="3">
                  <c:v>2152400</c:v>
                </c:pt>
                <c:pt idx="4">
                  <c:v>30805</c:v>
                </c:pt>
                <c:pt idx="5">
                  <c:v>103150</c:v>
                </c:pt>
                <c:pt idx="6">
                  <c:v>4905</c:v>
                </c:pt>
                <c:pt idx="7">
                  <c:v>3160</c:v>
                </c:pt>
                <c:pt idx="8">
                  <c:v>0</c:v>
                </c:pt>
                <c:pt idx="9">
                  <c:v>0</c:v>
                </c:pt>
                <c:pt idx="10">
                  <c:v>2127</c:v>
                </c:pt>
                <c:pt idx="11">
                  <c:v>42100</c:v>
                </c:pt>
                <c:pt idx="12">
                  <c:v>14000</c:v>
                </c:pt>
                <c:pt idx="13">
                  <c:v>1000</c:v>
                </c:pt>
                <c:pt idx="14">
                  <c:v>64</c:v>
                </c:pt>
                <c:pt idx="15">
                  <c:v>0</c:v>
                </c:pt>
                <c:pt idx="16">
                  <c:v>2400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50</c:v>
                </c:pt>
                <c:pt idx="23">
                  <c:v>1515</c:v>
                </c:pt>
                <c:pt idx="24">
                  <c:v>9</c:v>
                </c:pt>
                <c:pt idx="25">
                  <c:v>8</c:v>
                </c:pt>
                <c:pt idx="26">
                  <c:v>61956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77-4741-8F9F-3695C8F5B9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2175491"/>
        <c:axId val="55236275"/>
        <c:axId val="0"/>
      </c:bar3DChart>
      <c:catAx>
        <c:axId val="221754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236275"/>
        <c:crosses val="autoZero"/>
        <c:auto val="1"/>
        <c:lblAlgn val="ctr"/>
        <c:lblOffset val="100"/>
        <c:noMultiLvlLbl val="0"/>
      </c:catAx>
      <c:valAx>
        <c:axId val="55236275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21754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1"/>
  </c:chart>
  <c:spPr>
    <a:noFill/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543464</xdr:colOff>
      <xdr:row>27</xdr:row>
      <xdr:rowOff>0</xdr:rowOff>
    </xdr:from>
    <xdr:to>
      <xdr:col>7</xdr:col>
      <xdr:colOff>136664</xdr:colOff>
      <xdr:row>44</xdr:row>
      <xdr:rowOff>123914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224287</xdr:colOff>
      <xdr:row>26</xdr:row>
      <xdr:rowOff>163902</xdr:rowOff>
    </xdr:from>
    <xdr:to>
      <xdr:col>11</xdr:col>
      <xdr:colOff>15895</xdr:colOff>
      <xdr:row>44</xdr:row>
      <xdr:rowOff>106663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8625</xdr:colOff>
      <xdr:row>26</xdr:row>
      <xdr:rowOff>172528</xdr:rowOff>
    </xdr:from>
    <xdr:to>
      <xdr:col>3</xdr:col>
      <xdr:colOff>447215</xdr:colOff>
      <xdr:row>44</xdr:row>
      <xdr:rowOff>115289</xdr:rowOff>
    </xdr:to>
    <xdr:graphicFrame macro="">
      <xdr:nvGraphicFramePr>
        <xdr:cNvPr id="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103517</xdr:colOff>
      <xdr:row>26</xdr:row>
      <xdr:rowOff>155276</xdr:rowOff>
    </xdr:from>
    <xdr:to>
      <xdr:col>14</xdr:col>
      <xdr:colOff>473095</xdr:colOff>
      <xdr:row>44</xdr:row>
      <xdr:rowOff>98037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595222</xdr:colOff>
      <xdr:row>26</xdr:row>
      <xdr:rowOff>155275</xdr:rowOff>
    </xdr:from>
    <xdr:to>
      <xdr:col>18</xdr:col>
      <xdr:colOff>188423</xdr:colOff>
      <xdr:row>44</xdr:row>
      <xdr:rowOff>98036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284672</xdr:colOff>
      <xdr:row>26</xdr:row>
      <xdr:rowOff>146649</xdr:rowOff>
    </xdr:from>
    <xdr:to>
      <xdr:col>21</xdr:col>
      <xdr:colOff>654250</xdr:colOff>
      <xdr:row>44</xdr:row>
      <xdr:rowOff>89410</xdr:rowOff>
    </xdr:to>
    <xdr:graphicFrame macro="">
      <xdr:nvGraphicFramePr>
        <xdr:cNvPr id="1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776377</xdr:colOff>
      <xdr:row>26</xdr:row>
      <xdr:rowOff>146649</xdr:rowOff>
    </xdr:from>
    <xdr:to>
      <xdr:col>25</xdr:col>
      <xdr:colOff>369577</xdr:colOff>
      <xdr:row>44</xdr:row>
      <xdr:rowOff>89410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25880</xdr:colOff>
      <xdr:row>45</xdr:row>
      <xdr:rowOff>25879</xdr:rowOff>
    </xdr:from>
    <xdr:to>
      <xdr:col>25</xdr:col>
      <xdr:colOff>276045</xdr:colOff>
      <xdr:row>67</xdr:row>
      <xdr:rowOff>138021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44"/>
  <sheetViews>
    <sheetView tabSelected="1" view="pageBreakPreview" zoomScaleNormal="100" zoomScaleSheetLayoutView="100" workbookViewId="0">
      <pane ySplit="2" topLeftCell="A3" activePane="bottomLeft" state="frozen"/>
      <selection pane="bottomLeft" activeCell="B1" sqref="B1"/>
    </sheetView>
  </sheetViews>
  <sheetFormatPr defaultColWidth="14.5" defaultRowHeight="12.9"/>
  <cols>
    <col min="1" max="1" width="1.375" customWidth="1"/>
    <col min="2" max="2" width="6.875" customWidth="1"/>
    <col min="3" max="3" width="25.875" customWidth="1"/>
    <col min="4" max="7" width="11.25" customWidth="1"/>
    <col min="8" max="8" width="8.375" customWidth="1"/>
    <col min="9" max="31" width="11.25" customWidth="1"/>
    <col min="32" max="32" width="6" customWidth="1"/>
  </cols>
  <sheetData>
    <row r="1" spans="1:41" ht="32.299999999999997" customHeight="1">
      <c r="A1" s="1"/>
      <c r="B1" s="136" t="s">
        <v>58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H1" s="5"/>
      <c r="AI1" s="5"/>
      <c r="AJ1" s="5"/>
      <c r="AK1" s="5"/>
      <c r="AL1" s="5"/>
      <c r="AM1" s="5"/>
      <c r="AN1" s="5"/>
      <c r="AO1" s="5"/>
    </row>
    <row r="2" spans="1:41" ht="32.6">
      <c r="A2" s="6"/>
      <c r="B2" s="7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10" t="s">
        <v>7</v>
      </c>
      <c r="J2" s="10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2" t="s">
        <v>17</v>
      </c>
      <c r="T2" s="12" t="s">
        <v>18</v>
      </c>
      <c r="U2" s="12" t="s">
        <v>19</v>
      </c>
      <c r="V2" s="134" t="s">
        <v>55</v>
      </c>
      <c r="W2" s="13" t="s">
        <v>56</v>
      </c>
      <c r="X2" s="135" t="s">
        <v>57</v>
      </c>
      <c r="Y2" s="13" t="s">
        <v>20</v>
      </c>
      <c r="Z2" s="13" t="s">
        <v>21</v>
      </c>
      <c r="AA2" s="13" t="s">
        <v>22</v>
      </c>
      <c r="AB2" s="13" t="s">
        <v>52</v>
      </c>
      <c r="AC2" s="13" t="s">
        <v>53</v>
      </c>
      <c r="AD2" s="14" t="s">
        <v>23</v>
      </c>
      <c r="AE2" s="15" t="s">
        <v>24</v>
      </c>
      <c r="AF2" s="16"/>
      <c r="AG2" s="16"/>
      <c r="AH2" s="17"/>
      <c r="AI2" s="17"/>
      <c r="AJ2" s="17"/>
      <c r="AK2" s="17"/>
      <c r="AL2" s="17"/>
      <c r="AM2" s="17"/>
      <c r="AN2" s="17"/>
      <c r="AO2" s="17"/>
    </row>
    <row r="3" spans="1:41" ht="14.3">
      <c r="A3" s="18"/>
      <c r="B3" s="19" t="s">
        <v>25</v>
      </c>
      <c r="C3" s="20" t="s">
        <v>26</v>
      </c>
      <c r="D3" s="21">
        <f>SUM(474824+175400)</f>
        <v>650224</v>
      </c>
      <c r="E3" s="21">
        <v>0</v>
      </c>
      <c r="F3" s="21">
        <v>1500</v>
      </c>
      <c r="G3" s="21">
        <v>0</v>
      </c>
      <c r="H3" s="21">
        <v>0</v>
      </c>
      <c r="I3" s="22">
        <f>SUM(65790+32970)</f>
        <v>98760</v>
      </c>
      <c r="J3" s="22">
        <f>SUM(4810+3135)</f>
        <v>7945</v>
      </c>
      <c r="K3" s="23">
        <f>SUM(1725+5)</f>
        <v>1730</v>
      </c>
      <c r="L3" s="23">
        <v>1796</v>
      </c>
      <c r="M3" s="23">
        <f>SUM(76300+87800)</f>
        <v>164100</v>
      </c>
      <c r="N3" s="23">
        <f>SUM(6309+900)</f>
        <v>7209</v>
      </c>
      <c r="O3" s="23">
        <v>0</v>
      </c>
      <c r="P3" s="23">
        <v>0</v>
      </c>
      <c r="Q3" s="23">
        <v>0</v>
      </c>
      <c r="R3" s="23">
        <v>0</v>
      </c>
      <c r="S3" s="24">
        <f>SUM(9470+3000)</f>
        <v>12470</v>
      </c>
      <c r="T3" s="24">
        <f>SUM(5000+5349)</f>
        <v>10349</v>
      </c>
      <c r="U3" s="24">
        <v>2908</v>
      </c>
      <c r="V3" s="24">
        <v>30</v>
      </c>
      <c r="W3" s="25">
        <v>20</v>
      </c>
      <c r="X3" s="25">
        <v>7</v>
      </c>
      <c r="Y3" s="25">
        <v>0</v>
      </c>
      <c r="Z3" s="25">
        <v>0</v>
      </c>
      <c r="AA3" s="25">
        <v>0</v>
      </c>
      <c r="AB3" s="25"/>
      <c r="AC3" s="25"/>
      <c r="AD3" s="21">
        <v>995</v>
      </c>
      <c r="AE3" s="26">
        <v>20</v>
      </c>
    </row>
    <row r="4" spans="1:41" ht="14.3">
      <c r="A4" s="27"/>
      <c r="B4" s="19" t="s">
        <v>25</v>
      </c>
      <c r="C4" s="20" t="s">
        <v>27</v>
      </c>
      <c r="D4" s="21">
        <f>SUM(1599400+200)</f>
        <v>1599600</v>
      </c>
      <c r="E4" s="28">
        <v>0</v>
      </c>
      <c r="F4" s="28">
        <v>0</v>
      </c>
      <c r="G4" s="28">
        <v>0</v>
      </c>
      <c r="H4" s="28">
        <v>0</v>
      </c>
      <c r="I4" s="22">
        <f>SUM(207392+210)</f>
        <v>207602</v>
      </c>
      <c r="J4" s="29">
        <v>0</v>
      </c>
      <c r="K4" s="23">
        <v>8720</v>
      </c>
      <c r="L4" s="23">
        <v>39066</v>
      </c>
      <c r="M4" s="23">
        <v>1299000</v>
      </c>
      <c r="N4" s="23">
        <v>33802</v>
      </c>
      <c r="O4" s="23">
        <v>65000</v>
      </c>
      <c r="P4" s="30">
        <v>0</v>
      </c>
      <c r="Q4" s="30">
        <v>0</v>
      </c>
      <c r="R4" s="30">
        <v>0</v>
      </c>
      <c r="S4" s="24">
        <v>62024</v>
      </c>
      <c r="T4" s="24">
        <v>7300</v>
      </c>
      <c r="U4" s="31">
        <v>0</v>
      </c>
      <c r="V4" s="31"/>
      <c r="W4" s="25"/>
      <c r="X4" s="25"/>
      <c r="Y4" s="25">
        <v>4</v>
      </c>
      <c r="Z4" s="25">
        <f>SUM(103+144)</f>
        <v>247</v>
      </c>
      <c r="AA4" s="25">
        <f>SUM(1015+40+290)</f>
        <v>1345</v>
      </c>
      <c r="AB4" s="25"/>
      <c r="AC4" s="25"/>
      <c r="AD4" s="21">
        <v>29</v>
      </c>
      <c r="AE4" s="26">
        <v>265</v>
      </c>
    </row>
    <row r="5" spans="1:41" ht="14.95" thickBot="1">
      <c r="A5" s="32"/>
      <c r="B5" s="33" t="s">
        <v>28</v>
      </c>
      <c r="C5" s="34" t="s">
        <v>29</v>
      </c>
      <c r="D5" s="35">
        <f t="shared" ref="D5:AD5" si="0">SUM(D6:D25)</f>
        <v>63000</v>
      </c>
      <c r="E5" s="35">
        <f t="shared" si="0"/>
        <v>27810</v>
      </c>
      <c r="F5" s="35">
        <f t="shared" si="0"/>
        <v>138813</v>
      </c>
      <c r="G5" s="35">
        <f t="shared" si="0"/>
        <v>2152400</v>
      </c>
      <c r="H5" s="35">
        <f t="shared" si="0"/>
        <v>30805</v>
      </c>
      <c r="I5" s="35">
        <f t="shared" si="0"/>
        <v>103150</v>
      </c>
      <c r="J5" s="35">
        <f t="shared" si="0"/>
        <v>4905</v>
      </c>
      <c r="K5" s="35">
        <f t="shared" si="0"/>
        <v>3160</v>
      </c>
      <c r="L5" s="35">
        <f t="shared" si="0"/>
        <v>0</v>
      </c>
      <c r="M5" s="35">
        <f t="shared" si="0"/>
        <v>0</v>
      </c>
      <c r="N5" s="35">
        <f t="shared" si="0"/>
        <v>2127</v>
      </c>
      <c r="O5" s="35">
        <f t="shared" si="0"/>
        <v>42100</v>
      </c>
      <c r="P5" s="35">
        <f t="shared" si="0"/>
        <v>14000</v>
      </c>
      <c r="Q5" s="35">
        <f t="shared" si="0"/>
        <v>1000</v>
      </c>
      <c r="R5" s="35">
        <f t="shared" si="0"/>
        <v>64</v>
      </c>
      <c r="S5" s="35">
        <f t="shared" si="0"/>
        <v>0</v>
      </c>
      <c r="T5" s="35">
        <f t="shared" si="0"/>
        <v>2400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50</v>
      </c>
      <c r="AA5" s="35">
        <f t="shared" si="0"/>
        <v>1515</v>
      </c>
      <c r="AB5" s="35">
        <f t="shared" si="0"/>
        <v>9</v>
      </c>
      <c r="AC5" s="35">
        <f t="shared" si="0"/>
        <v>8</v>
      </c>
      <c r="AD5" s="35">
        <f t="shared" si="0"/>
        <v>61956</v>
      </c>
      <c r="AE5" s="36">
        <v>0</v>
      </c>
    </row>
    <row r="6" spans="1:41" ht="29.25" thickTop="1">
      <c r="A6" s="27"/>
      <c r="B6" s="37" t="s">
        <v>28</v>
      </c>
      <c r="C6" s="38" t="s">
        <v>30</v>
      </c>
      <c r="D6" s="39"/>
      <c r="E6" s="49">
        <v>27810</v>
      </c>
      <c r="F6" s="39"/>
      <c r="G6" s="39"/>
      <c r="H6" s="39"/>
      <c r="I6" s="40"/>
      <c r="J6" s="40"/>
      <c r="K6" s="41"/>
      <c r="L6" s="41"/>
      <c r="M6" s="41"/>
      <c r="N6" s="41"/>
      <c r="O6" s="41"/>
      <c r="P6" s="41"/>
      <c r="Q6" s="41"/>
      <c r="R6" s="41"/>
      <c r="S6" s="42"/>
      <c r="T6" s="42"/>
      <c r="U6" s="42"/>
      <c r="V6" s="42"/>
      <c r="W6" s="43"/>
      <c r="X6" s="43"/>
      <c r="Y6" s="43"/>
      <c r="Z6" s="43"/>
      <c r="AA6" s="43"/>
      <c r="AB6" s="43"/>
      <c r="AC6" s="43"/>
      <c r="AD6" s="44"/>
      <c r="AE6" s="45"/>
    </row>
    <row r="7" spans="1:41" ht="28.55">
      <c r="A7" s="46"/>
      <c r="B7" s="47" t="s">
        <v>28</v>
      </c>
      <c r="C7" s="48" t="s">
        <v>31</v>
      </c>
      <c r="D7" s="49"/>
      <c r="E7" s="49"/>
      <c r="F7" s="49">
        <v>138813</v>
      </c>
      <c r="G7" s="49"/>
      <c r="H7" s="49">
        <v>30805</v>
      </c>
      <c r="I7" s="50"/>
      <c r="J7" s="50"/>
      <c r="K7" s="51"/>
      <c r="L7" s="51"/>
      <c r="M7" s="51"/>
      <c r="N7" s="51"/>
      <c r="O7" s="51"/>
      <c r="P7" s="51"/>
      <c r="Q7" s="51"/>
      <c r="R7" s="51"/>
      <c r="S7" s="52"/>
      <c r="T7" s="52"/>
      <c r="U7" s="52"/>
      <c r="V7" s="52"/>
      <c r="W7" s="53"/>
      <c r="X7" s="53"/>
      <c r="Y7" s="53"/>
      <c r="Z7" s="53"/>
      <c r="AA7" s="53"/>
      <c r="AB7" s="53"/>
      <c r="AC7" s="53"/>
      <c r="AD7" s="54"/>
      <c r="AE7" s="55"/>
    </row>
    <row r="8" spans="1:41" ht="28.55">
      <c r="A8" s="27"/>
      <c r="B8" s="47" t="s">
        <v>28</v>
      </c>
      <c r="C8" s="48" t="s">
        <v>32</v>
      </c>
      <c r="D8" s="49"/>
      <c r="E8" s="49"/>
      <c r="F8" s="49"/>
      <c r="G8" s="49">
        <v>2152400</v>
      </c>
      <c r="H8" s="49"/>
      <c r="I8" s="50"/>
      <c r="J8" s="50"/>
      <c r="K8" s="51"/>
      <c r="L8" s="51"/>
      <c r="M8" s="51"/>
      <c r="N8" s="51"/>
      <c r="O8" s="51"/>
      <c r="P8" s="51"/>
      <c r="Q8" s="51"/>
      <c r="R8" s="51"/>
      <c r="S8" s="52"/>
      <c r="T8" s="52"/>
      <c r="U8" s="52"/>
      <c r="V8" s="52"/>
      <c r="W8" s="53"/>
      <c r="X8" s="53"/>
      <c r="Y8" s="53"/>
      <c r="Z8" s="53"/>
      <c r="AA8" s="53"/>
      <c r="AB8" s="53"/>
      <c r="AC8" s="53"/>
      <c r="AD8" s="54"/>
      <c r="AE8" s="55"/>
    </row>
    <row r="9" spans="1:41" ht="14.3">
      <c r="A9" s="18"/>
      <c r="B9" s="47" t="s">
        <v>28</v>
      </c>
      <c r="C9" s="56" t="s">
        <v>33</v>
      </c>
      <c r="D9" s="49">
        <v>9000</v>
      </c>
      <c r="E9" s="49"/>
      <c r="F9" s="49"/>
      <c r="G9" s="49"/>
      <c r="H9" s="49"/>
      <c r="I9" s="50"/>
      <c r="J9" s="50"/>
      <c r="K9" s="51"/>
      <c r="L9" s="51"/>
      <c r="M9" s="51"/>
      <c r="N9" s="51"/>
      <c r="O9" s="51"/>
      <c r="P9" s="51"/>
      <c r="Q9" s="51"/>
      <c r="R9" s="51"/>
      <c r="S9" s="52"/>
      <c r="T9" s="52"/>
      <c r="U9" s="52"/>
      <c r="V9" s="52"/>
      <c r="W9" s="53"/>
      <c r="X9" s="53"/>
      <c r="Y9" s="53"/>
      <c r="Z9" s="53"/>
      <c r="AA9" s="53"/>
      <c r="AB9" s="53"/>
      <c r="AC9" s="53"/>
      <c r="AD9" s="54"/>
      <c r="AE9" s="55"/>
    </row>
    <row r="10" spans="1:41" ht="14.3">
      <c r="A10" s="18"/>
      <c r="B10" s="47" t="s">
        <v>28</v>
      </c>
      <c r="C10" s="56" t="s">
        <v>34</v>
      </c>
      <c r="D10" s="49">
        <v>10000</v>
      </c>
      <c r="E10" s="49"/>
      <c r="F10" s="49"/>
      <c r="G10" s="49"/>
      <c r="H10" s="49"/>
      <c r="I10" s="50"/>
      <c r="J10" s="50"/>
      <c r="K10" s="51"/>
      <c r="L10" s="51"/>
      <c r="M10" s="51"/>
      <c r="N10" s="51"/>
      <c r="O10" s="51"/>
      <c r="P10" s="51"/>
      <c r="Q10" s="51"/>
      <c r="R10" s="51"/>
      <c r="S10" s="52"/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4"/>
      <c r="AE10" s="55"/>
    </row>
    <row r="11" spans="1:41" ht="14.3">
      <c r="A11" s="27"/>
      <c r="B11" s="47" t="s">
        <v>28</v>
      </c>
      <c r="C11" s="56" t="s">
        <v>35</v>
      </c>
      <c r="D11" s="49"/>
      <c r="E11" s="49"/>
      <c r="F11" s="49"/>
      <c r="G11" s="49"/>
      <c r="H11" s="49"/>
      <c r="I11" s="50"/>
      <c r="J11" s="50">
        <v>100</v>
      </c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4"/>
      <c r="AE11" s="55"/>
    </row>
    <row r="12" spans="1:41" ht="14.3">
      <c r="A12" s="27"/>
      <c r="B12" s="47" t="s">
        <v>28</v>
      </c>
      <c r="C12" s="56" t="s">
        <v>36</v>
      </c>
      <c r="D12" s="49">
        <v>2000</v>
      </c>
      <c r="E12" s="49"/>
      <c r="F12" s="49"/>
      <c r="G12" s="49"/>
      <c r="H12" s="49"/>
      <c r="I12" s="50"/>
      <c r="J12" s="50"/>
      <c r="K12" s="51"/>
      <c r="L12" s="51"/>
      <c r="M12" s="51"/>
      <c r="N12" s="51"/>
      <c r="O12" s="51"/>
      <c r="P12" s="51"/>
      <c r="Q12" s="51"/>
      <c r="R12" s="51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4"/>
      <c r="AE12" s="55"/>
    </row>
    <row r="13" spans="1:41" ht="14.3">
      <c r="A13" s="27"/>
      <c r="B13" s="47" t="s">
        <v>28</v>
      </c>
      <c r="C13" s="56" t="s">
        <v>37</v>
      </c>
      <c r="D13" s="49"/>
      <c r="E13" s="49"/>
      <c r="F13" s="49"/>
      <c r="G13" s="49"/>
      <c r="H13" s="49"/>
      <c r="I13" s="50"/>
      <c r="J13" s="50"/>
      <c r="K13" s="51">
        <v>3000</v>
      </c>
      <c r="L13" s="51"/>
      <c r="M13" s="51"/>
      <c r="N13" s="51"/>
      <c r="O13" s="51"/>
      <c r="P13" s="51"/>
      <c r="Q13" s="51"/>
      <c r="R13" s="51"/>
      <c r="S13" s="52"/>
      <c r="T13" s="52"/>
      <c r="U13" s="52"/>
      <c r="V13" s="52"/>
      <c r="W13" s="53"/>
      <c r="X13" s="53"/>
      <c r="Y13" s="53"/>
      <c r="Z13" s="53"/>
      <c r="AA13" s="53"/>
      <c r="AB13" s="53"/>
      <c r="AC13" s="53"/>
      <c r="AD13" s="54"/>
      <c r="AE13" s="55"/>
    </row>
    <row r="14" spans="1:41" ht="14.3">
      <c r="A14" s="27"/>
      <c r="B14" s="47" t="s">
        <v>28</v>
      </c>
      <c r="C14" s="56" t="s">
        <v>38</v>
      </c>
      <c r="D14" s="49"/>
      <c r="E14" s="49"/>
      <c r="F14" s="49"/>
      <c r="G14" s="49"/>
      <c r="H14" s="49"/>
      <c r="I14" s="50"/>
      <c r="J14" s="50">
        <v>5</v>
      </c>
      <c r="K14" s="51"/>
      <c r="L14" s="51"/>
      <c r="M14" s="51"/>
      <c r="N14" s="51"/>
      <c r="O14" s="51"/>
      <c r="P14" s="51"/>
      <c r="Q14" s="51"/>
      <c r="R14" s="51"/>
      <c r="S14" s="52"/>
      <c r="T14" s="52"/>
      <c r="U14" s="52"/>
      <c r="V14" s="52"/>
      <c r="W14" s="53"/>
      <c r="X14" s="53"/>
      <c r="Y14" s="53"/>
      <c r="Z14" s="53"/>
      <c r="AA14" s="53"/>
      <c r="AB14" s="53"/>
      <c r="AC14" s="53"/>
      <c r="AD14" s="54"/>
      <c r="AE14" s="55"/>
    </row>
    <row r="15" spans="1:41" ht="14.3">
      <c r="A15" s="27"/>
      <c r="B15" s="47" t="s">
        <v>28</v>
      </c>
      <c r="C15" s="56" t="s">
        <v>39</v>
      </c>
      <c r="D15" s="49"/>
      <c r="E15" s="49"/>
      <c r="F15" s="49"/>
      <c r="G15" s="49"/>
      <c r="H15" s="49"/>
      <c r="I15" s="50"/>
      <c r="J15" s="50">
        <v>4800</v>
      </c>
      <c r="K15" s="51"/>
      <c r="L15" s="51"/>
      <c r="M15" s="51"/>
      <c r="N15" s="51"/>
      <c r="O15" s="51"/>
      <c r="P15" s="51"/>
      <c r="Q15" s="51"/>
      <c r="R15" s="51">
        <v>64</v>
      </c>
      <c r="S15" s="52"/>
      <c r="T15" s="52"/>
      <c r="U15" s="52"/>
      <c r="V15" s="52"/>
      <c r="W15" s="53"/>
      <c r="X15" s="53"/>
      <c r="Y15" s="53"/>
      <c r="Z15" s="53"/>
      <c r="AA15" s="53"/>
      <c r="AB15" s="53"/>
      <c r="AC15" s="53"/>
      <c r="AD15" s="54"/>
      <c r="AE15" s="55"/>
    </row>
    <row r="16" spans="1:41" ht="28.55">
      <c r="A16" s="27"/>
      <c r="B16" s="47" t="s">
        <v>28</v>
      </c>
      <c r="C16" s="48" t="s">
        <v>40</v>
      </c>
      <c r="D16" s="49"/>
      <c r="E16" s="49"/>
      <c r="F16" s="49"/>
      <c r="G16" s="49"/>
      <c r="H16" s="49"/>
      <c r="I16" s="50"/>
      <c r="J16" s="50"/>
      <c r="K16" s="51">
        <v>60</v>
      </c>
      <c r="L16" s="51"/>
      <c r="M16" s="51"/>
      <c r="N16" s="51"/>
      <c r="O16" s="51"/>
      <c r="P16" s="51"/>
      <c r="Q16" s="51"/>
      <c r="R16" s="51"/>
      <c r="S16" s="52"/>
      <c r="T16" s="52"/>
      <c r="U16" s="52"/>
      <c r="V16" s="52"/>
      <c r="W16" s="53"/>
      <c r="X16" s="53"/>
      <c r="Y16" s="53"/>
      <c r="Z16" s="53"/>
      <c r="AA16" s="53"/>
      <c r="AB16" s="53"/>
      <c r="AC16" s="53"/>
      <c r="AD16" s="54"/>
      <c r="AE16" s="55"/>
    </row>
    <row r="17" spans="1:41" ht="14.3">
      <c r="A17" s="27"/>
      <c r="B17" s="47" t="s">
        <v>28</v>
      </c>
      <c r="C17" s="56" t="s">
        <v>41</v>
      </c>
      <c r="D17" s="49"/>
      <c r="E17" s="49"/>
      <c r="F17" s="49"/>
      <c r="G17" s="49"/>
      <c r="H17" s="49"/>
      <c r="I17" s="50">
        <v>150</v>
      </c>
      <c r="J17" s="50"/>
      <c r="K17" s="51"/>
      <c r="L17" s="51"/>
      <c r="M17" s="51"/>
      <c r="N17" s="51"/>
      <c r="O17" s="51"/>
      <c r="P17" s="51"/>
      <c r="Q17" s="51"/>
      <c r="R17" s="51"/>
      <c r="S17" s="52"/>
      <c r="T17" s="52"/>
      <c r="U17" s="52"/>
      <c r="V17" s="52"/>
      <c r="W17" s="53"/>
      <c r="X17" s="53"/>
      <c r="Y17" s="53"/>
      <c r="Z17" s="53"/>
      <c r="AA17" s="53"/>
      <c r="AB17" s="53"/>
      <c r="AC17" s="53"/>
      <c r="AD17" s="54"/>
      <c r="AE17" s="55"/>
    </row>
    <row r="18" spans="1:41" ht="14.3">
      <c r="A18" s="27"/>
      <c r="B18" s="47" t="s">
        <v>28</v>
      </c>
      <c r="C18" s="56" t="s">
        <v>42</v>
      </c>
      <c r="D18" s="49">
        <v>42000</v>
      </c>
      <c r="E18" s="49"/>
      <c r="F18" s="49"/>
      <c r="G18" s="49"/>
      <c r="H18" s="49"/>
      <c r="I18" s="50"/>
      <c r="J18" s="50"/>
      <c r="K18" s="51"/>
      <c r="L18" s="51"/>
      <c r="M18" s="51"/>
      <c r="N18" s="51"/>
      <c r="O18" s="51"/>
      <c r="P18" s="51"/>
      <c r="Q18" s="51"/>
      <c r="R18" s="51"/>
      <c r="S18" s="52"/>
      <c r="T18" s="52"/>
      <c r="U18" s="52"/>
      <c r="V18" s="52"/>
      <c r="W18" s="53"/>
      <c r="X18" s="53"/>
      <c r="Y18" s="53"/>
      <c r="Z18" s="53"/>
      <c r="AA18" s="53"/>
      <c r="AB18" s="53"/>
      <c r="AC18" s="53"/>
      <c r="AD18" s="54"/>
      <c r="AE18" s="55"/>
    </row>
    <row r="19" spans="1:41" ht="14.3">
      <c r="A19" s="27"/>
      <c r="B19" s="47" t="s">
        <v>28</v>
      </c>
      <c r="C19" s="56" t="s">
        <v>43</v>
      </c>
      <c r="D19" s="49"/>
      <c r="E19" s="49"/>
      <c r="F19" s="49"/>
      <c r="G19" s="49"/>
      <c r="H19" s="49"/>
      <c r="I19" s="50"/>
      <c r="J19" s="50"/>
      <c r="K19" s="51"/>
      <c r="L19" s="51"/>
      <c r="M19" s="51"/>
      <c r="N19" s="51">
        <v>2127</v>
      </c>
      <c r="O19" s="51">
        <v>42100</v>
      </c>
      <c r="P19" s="51">
        <v>14000</v>
      </c>
      <c r="Q19" s="51">
        <v>1000</v>
      </c>
      <c r="R19" s="51"/>
      <c r="S19" s="52"/>
      <c r="T19" s="52"/>
      <c r="U19" s="52"/>
      <c r="V19" s="52"/>
      <c r="W19" s="53"/>
      <c r="X19" s="53"/>
      <c r="Y19" s="53"/>
      <c r="Z19" s="53"/>
      <c r="AA19" s="53"/>
      <c r="AB19" s="53"/>
      <c r="AC19" s="53"/>
      <c r="AD19" s="54"/>
      <c r="AE19" s="55"/>
    </row>
    <row r="20" spans="1:41" ht="14.3">
      <c r="A20" s="27"/>
      <c r="B20" s="47" t="s">
        <v>28</v>
      </c>
      <c r="C20" s="56" t="s">
        <v>44</v>
      </c>
      <c r="D20" s="49"/>
      <c r="E20" s="49"/>
      <c r="F20" s="49"/>
      <c r="G20" s="49"/>
      <c r="H20" s="49"/>
      <c r="I20" s="50"/>
      <c r="J20" s="50"/>
      <c r="K20" s="51">
        <v>100</v>
      </c>
      <c r="L20" s="51"/>
      <c r="M20" s="51"/>
      <c r="N20" s="51"/>
      <c r="O20" s="51"/>
      <c r="P20" s="51"/>
      <c r="Q20" s="51"/>
      <c r="R20" s="51"/>
      <c r="S20" s="52"/>
      <c r="T20" s="52"/>
      <c r="U20" s="52"/>
      <c r="V20" s="52"/>
      <c r="W20" s="53"/>
      <c r="X20" s="53"/>
      <c r="Y20" s="53"/>
      <c r="Z20" s="53"/>
      <c r="AA20" s="53"/>
      <c r="AB20" s="53"/>
      <c r="AC20" s="53"/>
      <c r="AD20" s="54"/>
      <c r="AE20" s="55"/>
    </row>
    <row r="21" spans="1:41" ht="14.3">
      <c r="A21" s="27"/>
      <c r="B21" s="57" t="s">
        <v>28</v>
      </c>
      <c r="C21" s="56" t="s">
        <v>45</v>
      </c>
      <c r="D21" s="49"/>
      <c r="E21" s="49"/>
      <c r="F21" s="49"/>
      <c r="G21" s="49"/>
      <c r="H21" s="49"/>
      <c r="I21" s="50">
        <v>3000</v>
      </c>
      <c r="J21" s="50"/>
      <c r="K21" s="51"/>
      <c r="L21" s="51"/>
      <c r="M21" s="51"/>
      <c r="N21" s="51"/>
      <c r="O21" s="51"/>
      <c r="P21" s="51"/>
      <c r="Q21" s="51"/>
      <c r="R21" s="51"/>
      <c r="S21" s="52"/>
      <c r="T21" s="52">
        <v>2400</v>
      </c>
      <c r="U21" s="52"/>
      <c r="V21" s="52"/>
      <c r="W21" s="53"/>
      <c r="X21" s="53"/>
      <c r="Y21" s="53"/>
      <c r="Z21" s="53"/>
      <c r="AA21" s="53"/>
      <c r="AB21" s="53"/>
      <c r="AC21" s="53"/>
      <c r="AD21" s="54"/>
      <c r="AE21" s="55"/>
    </row>
    <row r="22" spans="1:41" ht="14.3">
      <c r="A22" s="27"/>
      <c r="B22" s="57" t="s">
        <v>28</v>
      </c>
      <c r="C22" s="56" t="s">
        <v>54</v>
      </c>
      <c r="D22" s="49"/>
      <c r="E22" s="49"/>
      <c r="F22" s="49"/>
      <c r="G22" s="49"/>
      <c r="H22" s="49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3"/>
      <c r="X22" s="53"/>
      <c r="Y22" s="53"/>
      <c r="Z22" s="53">
        <v>50</v>
      </c>
      <c r="AA22" s="53">
        <v>1515</v>
      </c>
      <c r="AB22" s="53">
        <v>9</v>
      </c>
      <c r="AC22" s="53">
        <v>8</v>
      </c>
      <c r="AD22" s="54"/>
      <c r="AE22" s="55"/>
    </row>
    <row r="23" spans="1:41" ht="14.3">
      <c r="A23" s="27"/>
      <c r="B23" s="57" t="s">
        <v>28</v>
      </c>
      <c r="C23" s="133" t="s">
        <v>51</v>
      </c>
      <c r="D23" s="49"/>
      <c r="E23" s="49"/>
      <c r="F23" s="49"/>
      <c r="G23" s="49"/>
      <c r="H23" s="49"/>
      <c r="I23" s="50">
        <v>100000</v>
      </c>
      <c r="J23" s="50"/>
      <c r="K23" s="51"/>
      <c r="L23" s="51"/>
      <c r="M23" s="51"/>
      <c r="N23" s="51"/>
      <c r="O23" s="51"/>
      <c r="P23" s="51"/>
      <c r="Q23" s="51"/>
      <c r="R23" s="51"/>
      <c r="S23" s="52"/>
      <c r="T23" s="52"/>
      <c r="U23" s="52"/>
      <c r="V23" s="52"/>
      <c r="W23" s="53"/>
      <c r="X23" s="53"/>
      <c r="Y23" s="53"/>
      <c r="Z23" s="53"/>
      <c r="AA23" s="53"/>
      <c r="AB23" s="53"/>
      <c r="AC23" s="53"/>
      <c r="AD23" s="54"/>
      <c r="AE23" s="55"/>
    </row>
    <row r="24" spans="1:41" ht="14.3">
      <c r="A24" s="27"/>
      <c r="B24" s="47" t="s">
        <v>28</v>
      </c>
      <c r="C24" s="56" t="s">
        <v>46</v>
      </c>
      <c r="D24" s="49"/>
      <c r="E24" s="49"/>
      <c r="F24" s="49"/>
      <c r="G24" s="49"/>
      <c r="H24" s="49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2"/>
      <c r="T24" s="52"/>
      <c r="U24" s="52"/>
      <c r="V24" s="52"/>
      <c r="W24" s="53"/>
      <c r="X24" s="53"/>
      <c r="Y24" s="53"/>
      <c r="Z24" s="53"/>
      <c r="AA24" s="53"/>
      <c r="AB24" s="53"/>
      <c r="AC24" s="53"/>
      <c r="AD24" s="54">
        <v>40956</v>
      </c>
      <c r="AE24" s="55"/>
    </row>
    <row r="25" spans="1:41" ht="14.95" thickBot="1">
      <c r="A25" s="27"/>
      <c r="B25" s="58" t="s">
        <v>28</v>
      </c>
      <c r="C25" s="59" t="s">
        <v>47</v>
      </c>
      <c r="D25" s="60"/>
      <c r="E25" s="60"/>
      <c r="F25" s="60"/>
      <c r="G25" s="60"/>
      <c r="H25" s="60"/>
      <c r="I25" s="61"/>
      <c r="J25" s="61"/>
      <c r="K25" s="62"/>
      <c r="L25" s="62"/>
      <c r="M25" s="62"/>
      <c r="N25" s="62"/>
      <c r="O25" s="62"/>
      <c r="P25" s="62"/>
      <c r="Q25" s="62"/>
      <c r="R25" s="62"/>
      <c r="S25" s="63"/>
      <c r="T25" s="63"/>
      <c r="U25" s="63"/>
      <c r="V25" s="63"/>
      <c r="W25" s="64"/>
      <c r="X25" s="64"/>
      <c r="Y25" s="64"/>
      <c r="Z25" s="64"/>
      <c r="AA25" s="64"/>
      <c r="AB25" s="64"/>
      <c r="AC25" s="64"/>
      <c r="AD25" s="65">
        <v>21000</v>
      </c>
      <c r="AE25" s="66">
        <v>0</v>
      </c>
    </row>
    <row r="26" spans="1:41" ht="15.65" thickTop="1" thickBot="1">
      <c r="B26" s="67" t="s">
        <v>48</v>
      </c>
      <c r="C26" s="68" t="s">
        <v>49</v>
      </c>
      <c r="D26" s="69">
        <f t="shared" ref="D26:AE26" si="1">SUM(D3:D5)</f>
        <v>2312824</v>
      </c>
      <c r="E26" s="69">
        <f t="shared" si="1"/>
        <v>27810</v>
      </c>
      <c r="F26" s="69">
        <f t="shared" si="1"/>
        <v>140313</v>
      </c>
      <c r="G26" s="69">
        <f t="shared" si="1"/>
        <v>2152400</v>
      </c>
      <c r="H26" s="69">
        <f t="shared" si="1"/>
        <v>30805</v>
      </c>
      <c r="I26" s="69">
        <f t="shared" si="1"/>
        <v>409512</v>
      </c>
      <c r="J26" s="69">
        <f t="shared" si="1"/>
        <v>12850</v>
      </c>
      <c r="K26" s="69">
        <f t="shared" si="1"/>
        <v>13610</v>
      </c>
      <c r="L26" s="69">
        <f t="shared" si="1"/>
        <v>40862</v>
      </c>
      <c r="M26" s="69">
        <f t="shared" si="1"/>
        <v>1463100</v>
      </c>
      <c r="N26" s="69">
        <f t="shared" si="1"/>
        <v>43138</v>
      </c>
      <c r="O26" s="69">
        <f t="shared" si="1"/>
        <v>107100</v>
      </c>
      <c r="P26" s="69">
        <f t="shared" si="1"/>
        <v>14000</v>
      </c>
      <c r="Q26" s="69">
        <f t="shared" si="1"/>
        <v>1000</v>
      </c>
      <c r="R26" s="69">
        <f t="shared" si="1"/>
        <v>64</v>
      </c>
      <c r="S26" s="69">
        <f t="shared" si="1"/>
        <v>74494</v>
      </c>
      <c r="T26" s="69">
        <f t="shared" si="1"/>
        <v>20049</v>
      </c>
      <c r="U26" s="69">
        <f t="shared" si="1"/>
        <v>2908</v>
      </c>
      <c r="V26" s="69">
        <f t="shared" si="1"/>
        <v>30</v>
      </c>
      <c r="W26" s="69">
        <f t="shared" si="1"/>
        <v>20</v>
      </c>
      <c r="X26" s="69">
        <f t="shared" si="1"/>
        <v>7</v>
      </c>
      <c r="Y26" s="69">
        <f t="shared" si="1"/>
        <v>4</v>
      </c>
      <c r="Z26" s="69">
        <f t="shared" si="1"/>
        <v>297</v>
      </c>
      <c r="AA26" s="69">
        <f t="shared" si="1"/>
        <v>2860</v>
      </c>
      <c r="AB26" s="69">
        <f t="shared" si="1"/>
        <v>9</v>
      </c>
      <c r="AC26" s="69">
        <f t="shared" si="1"/>
        <v>8</v>
      </c>
      <c r="AD26" s="69">
        <f t="shared" si="1"/>
        <v>62980</v>
      </c>
      <c r="AE26" s="69">
        <f t="shared" si="1"/>
        <v>285</v>
      </c>
    </row>
    <row r="27" spans="1:41" ht="14.3">
      <c r="B27" s="70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4"/>
    </row>
    <row r="28" spans="1:41" ht="14.3">
      <c r="A28" s="75"/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9"/>
    </row>
    <row r="29" spans="1:41" ht="13.6">
      <c r="A29" s="80"/>
      <c r="B29" s="81"/>
      <c r="C29" s="82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5"/>
    </row>
    <row r="30" spans="1:41" ht="14.3">
      <c r="A30" s="86"/>
      <c r="B30" s="87"/>
      <c r="C30" s="88"/>
      <c r="D30" s="83"/>
      <c r="E30" s="84"/>
      <c r="F30" s="89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</row>
    <row r="31" spans="1:41" ht="14.3">
      <c r="A31" s="86"/>
      <c r="B31" s="87"/>
      <c r="C31" s="88"/>
      <c r="D31" s="83"/>
      <c r="E31" s="84"/>
      <c r="F31" s="89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5"/>
    </row>
    <row r="32" spans="1:41" ht="14.3">
      <c r="A32" s="86"/>
      <c r="B32" s="87"/>
      <c r="C32" s="88"/>
      <c r="D32" s="83"/>
      <c r="E32" s="84"/>
      <c r="F32" s="89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5"/>
    </row>
    <row r="33" spans="1:32" ht="14.3">
      <c r="A33" s="86"/>
      <c r="B33" s="87"/>
      <c r="C33" s="88"/>
      <c r="D33" s="84"/>
      <c r="E33" s="84"/>
      <c r="F33" s="89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5"/>
    </row>
    <row r="34" spans="1:32" ht="14.3">
      <c r="A34" s="86"/>
      <c r="B34" s="87"/>
      <c r="C34" s="88"/>
      <c r="D34" s="90"/>
      <c r="E34" s="90"/>
      <c r="F34" s="89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85"/>
    </row>
    <row r="35" spans="1:32" ht="14.3">
      <c r="A35" s="86"/>
      <c r="B35" s="81"/>
      <c r="C35" s="91"/>
      <c r="D35" s="90"/>
      <c r="E35" s="90"/>
      <c r="F35" s="89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85"/>
    </row>
    <row r="36" spans="1:32" ht="14.3">
      <c r="A36" s="92"/>
      <c r="B36" s="93"/>
      <c r="C36" s="94"/>
      <c r="D36" s="95"/>
      <c r="E36" s="95"/>
      <c r="F36" s="95"/>
      <c r="G36" s="95"/>
      <c r="H36" s="95"/>
      <c r="I36" s="95"/>
      <c r="J36" s="95"/>
      <c r="K36" s="95"/>
      <c r="L36" s="96"/>
      <c r="M36" s="95"/>
      <c r="N36" s="95"/>
      <c r="O36" s="95"/>
      <c r="P36" s="95"/>
      <c r="Q36" s="95"/>
      <c r="R36" s="95"/>
      <c r="S36" s="95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85"/>
    </row>
    <row r="37" spans="1:32" ht="14.3">
      <c r="A37" s="97"/>
      <c r="B37" s="98"/>
      <c r="C37" s="99"/>
      <c r="D37" s="100"/>
      <c r="E37" s="101"/>
      <c r="F37" s="100"/>
      <c r="G37" s="100"/>
      <c r="H37" s="100"/>
      <c r="I37" s="101"/>
      <c r="J37" s="101"/>
      <c r="K37" s="101"/>
      <c r="L37" s="96"/>
      <c r="M37" s="101"/>
      <c r="N37" s="101"/>
      <c r="O37" s="101"/>
      <c r="P37" s="101"/>
      <c r="Q37" s="101"/>
      <c r="R37" s="101"/>
      <c r="S37" s="10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84"/>
      <c r="AE37" s="84"/>
      <c r="AF37" s="85"/>
    </row>
    <row r="38" spans="1:32" ht="14.3">
      <c r="A38" s="97"/>
      <c r="B38" s="98"/>
      <c r="C38" s="99"/>
      <c r="D38" s="100"/>
      <c r="E38" s="101"/>
      <c r="F38" s="101"/>
      <c r="G38" s="101"/>
      <c r="H38" s="101"/>
      <c r="I38" s="101"/>
      <c r="J38" s="101"/>
      <c r="K38" s="100"/>
      <c r="L38" s="96"/>
      <c r="M38" s="101"/>
      <c r="N38" s="101"/>
      <c r="O38" s="101"/>
      <c r="P38" s="101"/>
      <c r="Q38" s="101"/>
      <c r="R38" s="101"/>
      <c r="S38" s="101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84"/>
      <c r="AE38" s="84"/>
      <c r="AF38" s="85"/>
    </row>
    <row r="39" spans="1:32" ht="14.3">
      <c r="A39" s="97"/>
      <c r="B39" s="98"/>
      <c r="C39" s="99"/>
      <c r="D39" s="101"/>
      <c r="E39" s="101"/>
      <c r="F39" s="101"/>
      <c r="G39" s="101"/>
      <c r="H39" s="100"/>
      <c r="I39" s="101"/>
      <c r="J39" s="101"/>
      <c r="K39" s="101"/>
      <c r="L39" s="96"/>
      <c r="M39" s="100"/>
      <c r="N39" s="100"/>
      <c r="O39" s="100"/>
      <c r="P39" s="100"/>
      <c r="Q39" s="100"/>
      <c r="R39" s="100"/>
      <c r="S39" s="10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84"/>
      <c r="AE39" s="84"/>
      <c r="AF39" s="85"/>
    </row>
    <row r="40" spans="1:32" ht="14.3">
      <c r="A40" s="97"/>
      <c r="B40" s="98"/>
      <c r="C40" s="102"/>
      <c r="D40" s="100"/>
      <c r="E40" s="100"/>
      <c r="F40" s="101"/>
      <c r="G40" s="100"/>
      <c r="H40" s="100"/>
      <c r="I40" s="100"/>
      <c r="J40" s="101"/>
      <c r="K40" s="100"/>
      <c r="L40" s="96"/>
      <c r="M40" s="100"/>
      <c r="N40" s="100"/>
      <c r="O40" s="100"/>
      <c r="P40" s="100"/>
      <c r="Q40" s="100"/>
      <c r="R40" s="100"/>
      <c r="S40" s="10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84"/>
      <c r="AE40" s="84"/>
      <c r="AF40" s="85"/>
    </row>
    <row r="41" spans="1:32" ht="14.3">
      <c r="A41" s="97"/>
      <c r="B41" s="98"/>
      <c r="C41" s="99"/>
      <c r="D41" s="100"/>
      <c r="E41" s="100"/>
      <c r="F41" s="101"/>
      <c r="G41" s="100"/>
      <c r="H41" s="100"/>
      <c r="I41" s="100"/>
      <c r="J41" s="101"/>
      <c r="K41" s="100"/>
      <c r="L41" s="96"/>
      <c r="M41" s="100"/>
      <c r="N41" s="100"/>
      <c r="O41" s="100"/>
      <c r="P41" s="100"/>
      <c r="Q41" s="100"/>
      <c r="R41" s="100"/>
      <c r="S41" s="10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84"/>
      <c r="AE41" s="84"/>
      <c r="AF41" s="85"/>
    </row>
    <row r="42" spans="1:32" ht="14.3">
      <c r="A42" s="97"/>
      <c r="B42" s="103"/>
      <c r="C42" s="99"/>
      <c r="D42" s="100"/>
      <c r="E42" s="100"/>
      <c r="F42" s="100"/>
      <c r="G42" s="100"/>
      <c r="H42" s="100"/>
      <c r="I42" s="100"/>
      <c r="J42" s="100"/>
      <c r="K42" s="100"/>
      <c r="L42" s="96"/>
      <c r="M42" s="100"/>
      <c r="N42" s="100"/>
      <c r="O42" s="100"/>
      <c r="P42" s="100"/>
      <c r="Q42" s="100"/>
      <c r="R42" s="100"/>
      <c r="S42" s="10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84"/>
      <c r="AE42" s="84"/>
      <c r="AF42" s="85"/>
    </row>
    <row r="43" spans="1:32" ht="14.3">
      <c r="A43" s="104"/>
      <c r="B43" s="105"/>
      <c r="C43" s="102"/>
      <c r="D43" s="106"/>
      <c r="E43" s="106"/>
      <c r="F43" s="106"/>
      <c r="G43" s="106"/>
      <c r="H43" s="106"/>
      <c r="I43" s="106"/>
      <c r="J43" s="106"/>
      <c r="K43" s="106"/>
      <c r="L43" s="96"/>
      <c r="M43" s="106"/>
      <c r="N43" s="106"/>
      <c r="O43" s="106"/>
      <c r="P43" s="106"/>
      <c r="Q43" s="106"/>
      <c r="R43" s="106"/>
      <c r="S43" s="106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85"/>
    </row>
    <row r="44" spans="1:32" ht="13.6">
      <c r="A44" s="107"/>
      <c r="B44" s="108"/>
      <c r="C44" s="94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85"/>
    </row>
    <row r="45" spans="1:32" ht="13.6">
      <c r="A45" s="107"/>
      <c r="B45" s="108"/>
      <c r="C45" s="94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85"/>
    </row>
    <row r="46" spans="1:32" ht="13.6">
      <c r="A46" s="107"/>
      <c r="B46" s="108"/>
      <c r="C46" s="94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85"/>
    </row>
    <row r="47" spans="1:32" ht="13.6">
      <c r="A47" s="107"/>
      <c r="B47" s="108"/>
      <c r="C47" s="94"/>
      <c r="D47" s="96"/>
      <c r="E47" s="96"/>
      <c r="F47" s="96"/>
      <c r="G47" s="96"/>
      <c r="H47" s="96"/>
      <c r="I47" s="96"/>
      <c r="J47" s="96"/>
      <c r="K47" s="84"/>
      <c r="L47" s="84"/>
      <c r="M47" s="84"/>
      <c r="N47" s="84"/>
      <c r="O47" s="84"/>
      <c r="P47" s="84"/>
      <c r="Q47" s="84"/>
      <c r="R47" s="84"/>
      <c r="S47" s="84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85"/>
    </row>
    <row r="48" spans="1:32" ht="13.6">
      <c r="A48" s="109"/>
      <c r="B48" s="110"/>
      <c r="C48" s="94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2"/>
    </row>
    <row r="49" spans="1:41" ht="13.6">
      <c r="A49" s="109"/>
      <c r="B49" s="110"/>
      <c r="C49" s="94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2"/>
    </row>
    <row r="50" spans="1:41" ht="13.6">
      <c r="A50" s="109"/>
      <c r="B50" s="110"/>
      <c r="C50" s="94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2"/>
    </row>
    <row r="51" spans="1:41" ht="13.6">
      <c r="A51" s="109"/>
      <c r="B51" s="110"/>
      <c r="C51" s="9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2"/>
    </row>
    <row r="52" spans="1:41" ht="13.6">
      <c r="A52" s="109"/>
      <c r="B52" s="110"/>
      <c r="C52" s="94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2"/>
    </row>
    <row r="53" spans="1:41" ht="13.6">
      <c r="A53" s="109"/>
      <c r="B53" s="110"/>
      <c r="C53" s="94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2"/>
    </row>
    <row r="54" spans="1:41" ht="13.6">
      <c r="A54" s="109"/>
      <c r="B54" s="110"/>
      <c r="C54" s="94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2"/>
    </row>
    <row r="55" spans="1:41" ht="13.6">
      <c r="A55" s="109"/>
      <c r="B55" s="110"/>
      <c r="C55" s="94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2"/>
    </row>
    <row r="56" spans="1:41" ht="13.6">
      <c r="A56" s="109"/>
      <c r="B56" s="110"/>
      <c r="C56" s="94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2"/>
    </row>
    <row r="57" spans="1:41" ht="13.6">
      <c r="A57" s="109"/>
      <c r="B57" s="110"/>
      <c r="C57" s="94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2"/>
    </row>
    <row r="58" spans="1:41" ht="13.6">
      <c r="A58" s="109"/>
      <c r="B58" s="110"/>
      <c r="C58" s="94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2"/>
    </row>
    <row r="59" spans="1:41" ht="13.6">
      <c r="A59" s="109"/>
      <c r="B59" s="110"/>
      <c r="C59" s="94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2"/>
    </row>
    <row r="60" spans="1:41" ht="13.6">
      <c r="A60" s="109"/>
      <c r="B60" s="110"/>
      <c r="C60" s="94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2"/>
    </row>
    <row r="61" spans="1:41" ht="13.6">
      <c r="A61" s="109"/>
      <c r="B61" s="110"/>
      <c r="C61" s="94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2"/>
    </row>
    <row r="62" spans="1:41" ht="13.6">
      <c r="A62" s="109"/>
      <c r="B62" s="110"/>
      <c r="C62" s="94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2"/>
    </row>
    <row r="63" spans="1:41" ht="13.6">
      <c r="A63" s="113"/>
      <c r="B63" s="114"/>
      <c r="C63" s="115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96"/>
      <c r="AB63" s="96"/>
      <c r="AC63" s="96"/>
      <c r="AD63" s="96"/>
      <c r="AE63" s="96"/>
      <c r="AF63" s="117"/>
      <c r="AG63" s="118"/>
      <c r="AH63" s="118"/>
      <c r="AI63" s="118"/>
      <c r="AJ63" s="118"/>
      <c r="AK63" s="118"/>
      <c r="AL63" s="118"/>
      <c r="AM63" s="118"/>
      <c r="AN63" s="118"/>
      <c r="AO63" s="118"/>
    </row>
    <row r="64" spans="1:41" ht="13.6">
      <c r="A64" s="113"/>
      <c r="B64" s="114"/>
      <c r="C64" s="115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96"/>
      <c r="AB64" s="96"/>
      <c r="AC64" s="96"/>
      <c r="AD64" s="96"/>
      <c r="AE64" s="96"/>
      <c r="AF64" s="117"/>
      <c r="AG64" s="118"/>
      <c r="AH64" s="118"/>
      <c r="AI64" s="118"/>
      <c r="AJ64" s="118"/>
      <c r="AK64" s="118"/>
      <c r="AL64" s="118"/>
      <c r="AM64" s="118"/>
      <c r="AN64" s="118"/>
      <c r="AO64" s="118"/>
    </row>
    <row r="65" spans="1:32" ht="13.6">
      <c r="A65" s="109"/>
      <c r="B65" s="110"/>
      <c r="C65" s="94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2"/>
    </row>
    <row r="66" spans="1:32" ht="13.6">
      <c r="A66" s="119"/>
      <c r="B66" s="120"/>
      <c r="C66" s="121"/>
      <c r="D66" s="12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3"/>
    </row>
    <row r="67" spans="1:32" ht="13.6">
      <c r="A67" s="119"/>
      <c r="B67" s="120"/>
      <c r="C67" s="121"/>
      <c r="D67" s="121"/>
      <c r="E67" s="121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3"/>
    </row>
    <row r="68" spans="1:32" ht="13.6">
      <c r="A68" s="119"/>
      <c r="B68" s="120"/>
      <c r="C68" s="121"/>
      <c r="D68" s="121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3"/>
    </row>
    <row r="69" spans="1:32" ht="13.6">
      <c r="A69" s="124"/>
      <c r="B69" s="125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</row>
    <row r="70" spans="1:32" ht="13.6">
      <c r="A70" s="124"/>
      <c r="B70" s="125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</row>
    <row r="71" spans="1:32" ht="13.6">
      <c r="A71" s="124"/>
      <c r="B71" s="125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</row>
    <row r="72" spans="1:32" ht="14.3">
      <c r="A72" s="124"/>
      <c r="B72" s="125"/>
      <c r="C72" s="127" t="s">
        <v>50</v>
      </c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</row>
    <row r="73" spans="1:32" ht="14.3">
      <c r="A73" s="124"/>
      <c r="B73" s="125"/>
      <c r="C73" s="127"/>
      <c r="D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</row>
    <row r="74" spans="1:32" ht="13.6">
      <c r="A74" s="124"/>
      <c r="B74" s="125"/>
      <c r="C74" s="128">
        <v>43922</v>
      </c>
      <c r="D74" s="129">
        <v>113815</v>
      </c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</row>
    <row r="75" spans="1:32" ht="13.6">
      <c r="A75" s="124"/>
      <c r="B75" s="125"/>
      <c r="C75" s="128">
        <v>43923</v>
      </c>
      <c r="D75" s="129">
        <v>227835</v>
      </c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</row>
    <row r="76" spans="1:32" ht="13.6">
      <c r="A76" s="124"/>
      <c r="B76" s="125"/>
      <c r="C76" s="128">
        <v>43924</v>
      </c>
      <c r="D76" s="129">
        <v>343550</v>
      </c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</row>
    <row r="77" spans="1:32" ht="13.6">
      <c r="A77" s="124"/>
      <c r="B77" s="125"/>
      <c r="C77" s="128">
        <v>43925</v>
      </c>
      <c r="D77" s="129">
        <v>343550</v>
      </c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</row>
    <row r="78" spans="1:32" ht="13.6">
      <c r="A78" s="124"/>
      <c r="B78" s="125"/>
      <c r="C78" s="128">
        <v>43926</v>
      </c>
      <c r="D78" s="129">
        <v>343550</v>
      </c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</row>
    <row r="79" spans="1:32" ht="13.6">
      <c r="A79" s="124"/>
      <c r="B79" s="125"/>
      <c r="C79" s="128">
        <v>43927</v>
      </c>
      <c r="D79" s="129">
        <v>529550</v>
      </c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</row>
    <row r="80" spans="1:32" ht="13.6">
      <c r="A80" s="124"/>
      <c r="B80" s="125"/>
      <c r="C80" s="128">
        <v>43928</v>
      </c>
      <c r="D80" s="129">
        <v>758850</v>
      </c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</row>
    <row r="81" spans="1:31" ht="13.6">
      <c r="A81" s="124"/>
      <c r="B81" s="125"/>
      <c r="C81" s="128">
        <v>43929</v>
      </c>
      <c r="D81" s="129">
        <v>867800</v>
      </c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</row>
    <row r="82" spans="1:31" ht="13.6">
      <c r="A82" s="124"/>
      <c r="B82" s="125"/>
      <c r="C82" s="128">
        <v>43930</v>
      </c>
      <c r="D82" s="129">
        <v>868000</v>
      </c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</row>
    <row r="83" spans="1:31" ht="13.6">
      <c r="A83" s="124"/>
      <c r="B83" s="125"/>
      <c r="C83" s="128">
        <v>43931</v>
      </c>
      <c r="D83" s="129">
        <v>868000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</row>
    <row r="84" spans="1:31" ht="13.6">
      <c r="A84" s="124"/>
      <c r="B84" s="125"/>
      <c r="C84" s="128">
        <v>43932</v>
      </c>
      <c r="D84" s="129">
        <v>1255400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</row>
    <row r="85" spans="1:31" ht="13.6">
      <c r="A85" s="124"/>
      <c r="B85" s="125"/>
      <c r="C85" s="128">
        <v>43933</v>
      </c>
      <c r="D85" s="129">
        <v>1255400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</row>
    <row r="86" spans="1:31" ht="13.6">
      <c r="A86" s="124"/>
      <c r="B86" s="125"/>
      <c r="C86" s="128">
        <v>43934</v>
      </c>
      <c r="D86" s="129">
        <v>1255400</v>
      </c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</row>
    <row r="87" spans="1:31" ht="13.6">
      <c r="A87" s="124"/>
      <c r="B87" s="125"/>
      <c r="C87" s="128">
        <v>43935</v>
      </c>
      <c r="D87" s="129">
        <v>1255400</v>
      </c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</row>
    <row r="88" spans="1:31" ht="13.6">
      <c r="A88" s="124"/>
      <c r="B88" s="125"/>
      <c r="C88" s="128">
        <v>43936</v>
      </c>
      <c r="D88" s="129">
        <v>1401050</v>
      </c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</row>
    <row r="89" spans="1:31" ht="13.6">
      <c r="A89" s="124"/>
      <c r="B89" s="125"/>
      <c r="C89" s="128">
        <v>43937</v>
      </c>
      <c r="D89" s="129">
        <v>1528600</v>
      </c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</row>
    <row r="90" spans="1:31" ht="13.6">
      <c r="A90" s="124"/>
      <c r="B90" s="125"/>
      <c r="C90" s="128">
        <v>43938</v>
      </c>
      <c r="D90" s="129">
        <v>1749150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</row>
    <row r="91" spans="1:31" ht="13.6">
      <c r="A91" s="124"/>
      <c r="B91" s="125"/>
      <c r="C91" s="128">
        <v>43939</v>
      </c>
      <c r="D91" s="129">
        <v>1883300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</row>
    <row r="92" spans="1:31" ht="13.6">
      <c r="A92" s="124"/>
      <c r="B92" s="125"/>
      <c r="C92" s="128">
        <v>43940</v>
      </c>
      <c r="D92" s="129">
        <v>1883300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</row>
    <row r="93" spans="1:31" ht="13.6">
      <c r="A93" s="124"/>
      <c r="B93" s="125"/>
      <c r="C93" s="130">
        <v>43941</v>
      </c>
      <c r="D93" s="129">
        <v>1965250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9"/>
      <c r="Z93" s="126"/>
      <c r="AA93" s="126"/>
      <c r="AB93" s="126"/>
      <c r="AC93" s="126"/>
      <c r="AD93" s="126"/>
      <c r="AE93" s="126"/>
    </row>
    <row r="94" spans="1:31" ht="13.6">
      <c r="A94" s="124"/>
      <c r="B94" s="125"/>
      <c r="C94" s="130">
        <v>43942</v>
      </c>
      <c r="D94" s="129">
        <v>2079450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</row>
    <row r="95" spans="1:31" ht="13.6">
      <c r="A95" s="124"/>
      <c r="B95" s="125"/>
      <c r="C95" s="130">
        <v>43943</v>
      </c>
      <c r="D95" s="129">
        <v>2079450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</row>
    <row r="96" spans="1:31" ht="13.6">
      <c r="A96" s="124"/>
      <c r="B96" s="125"/>
      <c r="C96" s="130">
        <v>43948</v>
      </c>
      <c r="D96" s="129">
        <v>2139400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</row>
    <row r="97" spans="1:31" ht="13.6">
      <c r="A97" s="124"/>
      <c r="B97" s="125"/>
      <c r="C97" s="130">
        <v>43949</v>
      </c>
      <c r="D97" s="129">
        <v>2139400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</row>
    <row r="98" spans="1:31" ht="13.6">
      <c r="A98" s="124"/>
      <c r="B98" s="125"/>
      <c r="C98" s="130">
        <v>43950</v>
      </c>
      <c r="D98" s="129">
        <v>2139400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</row>
    <row r="99" spans="1:31" ht="13.6">
      <c r="A99" s="124"/>
      <c r="B99" s="125"/>
      <c r="C99" s="131">
        <v>43951</v>
      </c>
      <c r="D99" s="129">
        <v>2139400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</row>
    <row r="100" spans="1:31" ht="13.6">
      <c r="A100" s="124"/>
      <c r="B100" s="125"/>
      <c r="C100" s="131">
        <v>43952</v>
      </c>
      <c r="D100" s="129">
        <v>2139400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</row>
    <row r="101" spans="1:31" ht="13.6">
      <c r="A101" s="124"/>
      <c r="B101" s="125"/>
      <c r="C101" s="131">
        <v>43953</v>
      </c>
      <c r="D101" s="129">
        <v>2139400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</row>
    <row r="102" spans="1:31" ht="13.6">
      <c r="A102" s="124"/>
      <c r="B102" s="125"/>
      <c r="C102" s="131">
        <v>43954</v>
      </c>
      <c r="D102" s="129">
        <v>2139400</v>
      </c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</row>
    <row r="103" spans="1:31" ht="13.6">
      <c r="A103" s="124"/>
      <c r="B103" s="125"/>
      <c r="C103" s="131">
        <v>43955</v>
      </c>
      <c r="D103" s="129">
        <v>2139400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</row>
    <row r="104" spans="1:31" ht="13.6">
      <c r="A104" s="124"/>
      <c r="B104" s="125"/>
      <c r="C104" s="132"/>
      <c r="D104" s="129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</row>
    <row r="105" spans="1:31" ht="13.6">
      <c r="A105" s="124"/>
      <c r="B105" s="125"/>
      <c r="C105" s="132"/>
      <c r="D105" s="129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</row>
    <row r="106" spans="1:31" ht="13.6">
      <c r="A106" s="124"/>
      <c r="B106" s="125"/>
      <c r="C106" s="132"/>
      <c r="D106" s="129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</row>
    <row r="107" spans="1:31" ht="13.6">
      <c r="A107" s="124"/>
      <c r="B107" s="125"/>
      <c r="C107" s="132"/>
      <c r="D107" s="129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</row>
    <row r="108" spans="1:31" ht="13.6">
      <c r="A108" s="124"/>
      <c r="B108" s="125"/>
      <c r="C108" s="132"/>
      <c r="D108" s="129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</row>
    <row r="109" spans="1:31" ht="13.6">
      <c r="A109" s="124"/>
      <c r="B109" s="125"/>
      <c r="C109" s="132"/>
      <c r="D109" s="129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</row>
    <row r="110" spans="1:31" ht="13.6">
      <c r="A110" s="124"/>
      <c r="B110" s="125"/>
      <c r="C110" s="132"/>
      <c r="D110" s="129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</row>
    <row r="111" spans="1:31" ht="13.6">
      <c r="A111" s="124"/>
      <c r="B111" s="125"/>
      <c r="C111" s="132"/>
      <c r="D111" s="129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</row>
    <row r="112" spans="1:31" ht="13.6">
      <c r="A112" s="124"/>
      <c r="B112" s="125"/>
      <c r="C112" s="132"/>
      <c r="D112" s="129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</row>
    <row r="113" spans="1:31" ht="13.6">
      <c r="A113" s="124"/>
      <c r="B113" s="125"/>
      <c r="C113" s="132"/>
      <c r="D113" s="129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</row>
    <row r="114" spans="1:31" ht="13.6">
      <c r="A114" s="124"/>
      <c r="B114" s="125"/>
      <c r="C114" s="132"/>
      <c r="D114" s="129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</row>
    <row r="115" spans="1:31" ht="13.6">
      <c r="A115" s="124"/>
      <c r="B115" s="125"/>
      <c r="C115" s="132"/>
      <c r="D115" s="129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31" ht="13.6">
      <c r="A116" s="124"/>
      <c r="B116" s="125"/>
      <c r="C116" s="132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</row>
    <row r="117" spans="1:31" ht="13.6">
      <c r="A117" s="124"/>
      <c r="B117" s="125"/>
      <c r="C117" s="132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</row>
    <row r="118" spans="1:31" ht="13.6">
      <c r="A118" s="124"/>
      <c r="B118" s="125"/>
      <c r="C118" s="132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</row>
    <row r="119" spans="1:31" ht="13.6">
      <c r="A119" s="124"/>
      <c r="B119" s="125"/>
      <c r="C119" s="132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31" ht="13.6">
      <c r="A120" s="124"/>
      <c r="B120" s="125"/>
      <c r="C120" s="132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</row>
    <row r="121" spans="1:31" ht="13.6">
      <c r="A121" s="124"/>
      <c r="B121" s="125"/>
      <c r="C121" s="132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</row>
    <row r="122" spans="1:31" ht="13.6">
      <c r="A122" s="124"/>
      <c r="B122" s="125"/>
      <c r="C122" s="132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31" ht="13.6">
      <c r="A123" s="124"/>
      <c r="B123" s="125"/>
      <c r="C123" s="132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</row>
    <row r="124" spans="1:31" ht="13.6">
      <c r="A124" s="124"/>
      <c r="B124" s="125"/>
      <c r="C124" s="132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31" ht="13.6">
      <c r="A125" s="124"/>
      <c r="B125" s="125"/>
      <c r="C125" s="132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</row>
    <row r="126" spans="1:31" ht="13.6">
      <c r="A126" s="124"/>
      <c r="B126" s="125"/>
      <c r="C126" s="132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</row>
    <row r="127" spans="1:31" ht="13.6">
      <c r="A127" s="124"/>
      <c r="B127" s="125"/>
      <c r="C127" s="132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</row>
    <row r="128" spans="1:31" ht="13.6">
      <c r="A128" s="124"/>
      <c r="B128" s="125"/>
      <c r="C128" s="132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31" ht="13.6">
      <c r="A129" s="124"/>
      <c r="B129" s="125"/>
      <c r="C129" s="132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31" ht="13.6">
      <c r="A130" s="124"/>
      <c r="B130" s="125"/>
      <c r="C130" s="132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</row>
    <row r="131" spans="1:31" ht="13.6">
      <c r="A131" s="124"/>
      <c r="B131" s="125"/>
      <c r="C131" s="132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31" ht="13.6">
      <c r="A132" s="124"/>
      <c r="B132" s="125"/>
      <c r="C132" s="132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</row>
    <row r="133" spans="1:31" ht="13.6">
      <c r="A133" s="124"/>
      <c r="B133" s="125"/>
      <c r="C133" s="132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</row>
    <row r="134" spans="1:31" ht="13.6">
      <c r="A134" s="124"/>
      <c r="B134" s="125"/>
      <c r="C134" s="132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</row>
    <row r="135" spans="1:31" ht="13.6">
      <c r="A135" s="124"/>
      <c r="B135" s="125"/>
      <c r="C135" s="132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</row>
    <row r="136" spans="1:31" ht="13.6">
      <c r="A136" s="124"/>
      <c r="B136" s="125"/>
      <c r="C136" s="132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</row>
    <row r="137" spans="1:31" ht="13.6">
      <c r="A137" s="124"/>
      <c r="B137" s="125"/>
      <c r="C137" s="132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</row>
    <row r="138" spans="1:31" ht="13.6">
      <c r="A138" s="124"/>
      <c r="B138" s="125"/>
      <c r="C138" s="132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</row>
    <row r="139" spans="1:31" ht="13.6">
      <c r="A139" s="124"/>
      <c r="B139" s="125"/>
      <c r="C139" s="132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</row>
    <row r="140" spans="1:31" ht="13.6">
      <c r="A140" s="124"/>
      <c r="B140" s="125"/>
      <c r="C140" s="132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</row>
    <row r="141" spans="1:31" ht="13.6">
      <c r="A141" s="124"/>
      <c r="B141" s="125"/>
      <c r="C141" s="132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</row>
    <row r="142" spans="1:31" ht="13.6">
      <c r="A142" s="124"/>
      <c r="B142" s="125"/>
      <c r="C142" s="132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</row>
    <row r="143" spans="1:31" ht="13.6">
      <c r="A143" s="124"/>
      <c r="B143" s="125"/>
      <c r="C143" s="132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</row>
    <row r="144" spans="1:31" ht="13.6">
      <c r="A144" s="124"/>
      <c r="B144" s="125"/>
      <c r="C144" s="132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</row>
    <row r="145" spans="1:31" ht="13.6">
      <c r="A145" s="124"/>
      <c r="B145" s="125"/>
      <c r="C145" s="132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</row>
    <row r="146" spans="1:31" ht="13.6">
      <c r="A146" s="124"/>
      <c r="B146" s="125"/>
      <c r="C146" s="132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</row>
    <row r="147" spans="1:31" ht="13.6">
      <c r="A147" s="124"/>
      <c r="B147" s="125"/>
      <c r="C147" s="132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</row>
    <row r="148" spans="1:31" ht="13.6">
      <c r="A148" s="124"/>
      <c r="B148" s="125"/>
      <c r="C148" s="132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</row>
    <row r="149" spans="1:31" ht="13.6">
      <c r="A149" s="124"/>
      <c r="B149" s="125"/>
      <c r="C149" s="132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</row>
    <row r="150" spans="1:31" ht="13.6">
      <c r="A150" s="124"/>
      <c r="B150" s="125"/>
      <c r="C150" s="132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</row>
    <row r="151" spans="1:31" ht="13.6">
      <c r="A151" s="124"/>
      <c r="B151" s="125"/>
      <c r="C151" s="132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</row>
    <row r="152" spans="1:31" ht="13.6">
      <c r="A152" s="124"/>
      <c r="B152" s="125"/>
      <c r="C152" s="132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</row>
    <row r="153" spans="1:31" ht="13.6">
      <c r="A153" s="124"/>
      <c r="B153" s="125"/>
      <c r="C153" s="132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</row>
    <row r="154" spans="1:31" ht="13.6">
      <c r="A154" s="124"/>
      <c r="B154" s="125"/>
      <c r="C154" s="132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</row>
    <row r="155" spans="1:31" ht="13.6">
      <c r="A155" s="124"/>
      <c r="B155" s="125"/>
      <c r="C155" s="132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</row>
    <row r="156" spans="1:31" ht="13.6">
      <c r="A156" s="124"/>
      <c r="B156" s="125"/>
      <c r="C156" s="132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</row>
    <row r="157" spans="1:31" ht="13.6">
      <c r="A157" s="124"/>
      <c r="B157" s="125"/>
      <c r="C157" s="132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</row>
    <row r="158" spans="1:31" ht="13.6">
      <c r="A158" s="124"/>
      <c r="B158" s="125"/>
      <c r="C158" s="132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</row>
    <row r="159" spans="1:31" ht="13.6">
      <c r="A159" s="124"/>
      <c r="B159" s="125"/>
      <c r="C159" s="132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</row>
    <row r="160" spans="1:31" ht="13.6">
      <c r="A160" s="124"/>
      <c r="B160" s="125"/>
      <c r="C160" s="132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</row>
    <row r="161" spans="1:31" ht="13.6">
      <c r="A161" s="124"/>
      <c r="B161" s="125"/>
      <c r="C161" s="132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</row>
    <row r="162" spans="1:31" ht="13.6">
      <c r="A162" s="124"/>
      <c r="B162" s="125"/>
      <c r="C162" s="132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</row>
    <row r="163" spans="1:31" ht="13.6">
      <c r="A163" s="124"/>
      <c r="B163" s="125"/>
      <c r="C163" s="132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</row>
    <row r="164" spans="1:31" ht="13.6">
      <c r="A164" s="124"/>
      <c r="B164" s="125"/>
      <c r="C164" s="132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</row>
    <row r="165" spans="1:31" ht="13.6">
      <c r="A165" s="124"/>
      <c r="B165" s="125"/>
      <c r="C165" s="132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</row>
    <row r="166" spans="1:31" ht="13.6">
      <c r="A166" s="124"/>
      <c r="B166" s="125"/>
      <c r="C166" s="132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</row>
    <row r="167" spans="1:31" ht="13.6">
      <c r="A167" s="124"/>
      <c r="B167" s="125"/>
      <c r="C167" s="132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</row>
    <row r="168" spans="1:31" ht="13.6">
      <c r="A168" s="124"/>
      <c r="B168" s="125"/>
      <c r="C168" s="132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</row>
    <row r="169" spans="1:31" ht="13.6">
      <c r="A169" s="124"/>
      <c r="B169" s="125"/>
      <c r="C169" s="132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</row>
    <row r="170" spans="1:31" ht="13.6">
      <c r="A170" s="124"/>
      <c r="B170" s="125"/>
      <c r="C170" s="132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</row>
    <row r="171" spans="1:31" ht="13.6">
      <c r="A171" s="124"/>
      <c r="B171" s="125"/>
      <c r="C171" s="132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</row>
    <row r="172" spans="1:31" ht="13.6">
      <c r="A172" s="124"/>
      <c r="B172" s="125"/>
      <c r="C172" s="132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</row>
    <row r="173" spans="1:31" ht="13.6">
      <c r="A173" s="124"/>
      <c r="B173" s="125"/>
      <c r="C173" s="132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</row>
    <row r="174" spans="1:31" ht="13.6">
      <c r="A174" s="124"/>
      <c r="B174" s="125"/>
      <c r="C174" s="132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</row>
    <row r="175" spans="1:31" ht="13.6">
      <c r="A175" s="124"/>
      <c r="B175" s="125"/>
      <c r="C175" s="132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</row>
    <row r="176" spans="1:31" ht="13.6">
      <c r="A176" s="124"/>
      <c r="B176" s="125"/>
      <c r="C176" s="132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</row>
    <row r="177" spans="1:31" ht="13.6">
      <c r="A177" s="124"/>
      <c r="B177" s="125"/>
      <c r="C177" s="132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</row>
    <row r="178" spans="1:31" ht="13.6">
      <c r="A178" s="124"/>
      <c r="B178" s="125"/>
      <c r="C178" s="132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</row>
    <row r="179" spans="1:31" ht="13.6">
      <c r="A179" s="124"/>
      <c r="B179" s="125"/>
      <c r="C179" s="132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</row>
    <row r="180" spans="1:31" ht="13.6">
      <c r="A180" s="124"/>
      <c r="B180" s="125"/>
      <c r="C180" s="132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</row>
    <row r="181" spans="1:31" ht="13.6">
      <c r="A181" s="124"/>
      <c r="B181" s="125"/>
      <c r="C181" s="132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</row>
    <row r="182" spans="1:31" ht="13.6">
      <c r="A182" s="124"/>
      <c r="B182" s="125"/>
      <c r="C182" s="132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</row>
    <row r="183" spans="1:31" ht="13.6">
      <c r="A183" s="124"/>
      <c r="B183" s="125"/>
      <c r="C183" s="132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</row>
    <row r="184" spans="1:31" ht="13.6">
      <c r="A184" s="124"/>
      <c r="B184" s="125"/>
      <c r="C184" s="132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</row>
    <row r="185" spans="1:31" ht="13.6">
      <c r="A185" s="124"/>
      <c r="B185" s="125"/>
      <c r="C185" s="132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</row>
    <row r="186" spans="1:31" ht="13.6">
      <c r="A186" s="124"/>
      <c r="B186" s="125"/>
      <c r="C186" s="132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</row>
    <row r="187" spans="1:31" ht="13.6">
      <c r="A187" s="124"/>
      <c r="B187" s="125"/>
      <c r="C187" s="132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</row>
    <row r="188" spans="1:31" ht="13.6">
      <c r="A188" s="124"/>
      <c r="B188" s="125"/>
      <c r="C188" s="132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</row>
    <row r="189" spans="1:31" ht="13.6">
      <c r="A189" s="124"/>
      <c r="B189" s="125"/>
      <c r="C189" s="132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</row>
    <row r="190" spans="1:31" ht="13.6">
      <c r="A190" s="124"/>
      <c r="B190" s="125"/>
      <c r="C190" s="132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</row>
    <row r="191" spans="1:31" ht="13.6">
      <c r="A191" s="124"/>
      <c r="B191" s="125"/>
      <c r="C191" s="132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</row>
    <row r="192" spans="1:31" ht="13.6">
      <c r="A192" s="124"/>
      <c r="B192" s="125"/>
      <c r="C192" s="132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</row>
    <row r="193" spans="1:31" ht="13.6">
      <c r="A193" s="124"/>
      <c r="B193" s="125"/>
      <c r="C193" s="132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</row>
    <row r="194" spans="1:31" ht="13.6">
      <c r="A194" s="124"/>
      <c r="B194" s="125"/>
      <c r="C194" s="132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</row>
    <row r="195" spans="1:31" ht="13.6">
      <c r="A195" s="124"/>
      <c r="B195" s="125"/>
      <c r="C195" s="132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</row>
    <row r="196" spans="1:31" ht="13.6">
      <c r="A196" s="124"/>
      <c r="B196" s="125"/>
      <c r="C196" s="132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</row>
    <row r="197" spans="1:31" ht="13.6">
      <c r="A197" s="124"/>
      <c r="B197" s="125"/>
      <c r="C197" s="132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</row>
    <row r="198" spans="1:31" ht="13.6">
      <c r="A198" s="124"/>
      <c r="B198" s="125"/>
      <c r="C198" s="132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</row>
    <row r="199" spans="1:31" ht="13.6">
      <c r="A199" s="124"/>
      <c r="B199" s="125"/>
      <c r="C199" s="132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</row>
    <row r="200" spans="1:31" ht="13.6">
      <c r="A200" s="124"/>
      <c r="B200" s="125"/>
      <c r="C200" s="132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</row>
    <row r="201" spans="1:31" ht="13.6">
      <c r="A201" s="124"/>
      <c r="B201" s="125"/>
      <c r="C201" s="132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</row>
    <row r="202" spans="1:31" ht="13.6">
      <c r="A202" s="124"/>
      <c r="B202" s="125"/>
      <c r="C202" s="132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</row>
    <row r="203" spans="1:31" ht="13.6">
      <c r="A203" s="124"/>
      <c r="B203" s="125"/>
      <c r="C203" s="132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</row>
    <row r="204" spans="1:31" ht="13.6">
      <c r="A204" s="124"/>
      <c r="B204" s="125"/>
      <c r="C204" s="132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</row>
    <row r="205" spans="1:31" ht="13.6">
      <c r="A205" s="124"/>
      <c r="B205" s="125"/>
      <c r="C205" s="132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</row>
    <row r="206" spans="1:31" ht="13.6">
      <c r="A206" s="124"/>
      <c r="B206" s="125"/>
      <c r="C206" s="132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</row>
    <row r="207" spans="1:31" ht="13.6">
      <c r="A207" s="124"/>
      <c r="B207" s="125"/>
      <c r="C207" s="132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</row>
    <row r="208" spans="1:31" ht="13.6">
      <c r="A208" s="124"/>
      <c r="B208" s="125"/>
      <c r="C208" s="132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</row>
    <row r="209" spans="1:31" ht="13.6">
      <c r="A209" s="124"/>
      <c r="B209" s="125"/>
      <c r="C209" s="132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</row>
    <row r="210" spans="1:31" ht="13.6">
      <c r="A210" s="124"/>
      <c r="B210" s="125"/>
      <c r="C210" s="132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</row>
    <row r="211" spans="1:31" ht="13.6">
      <c r="A211" s="124"/>
      <c r="B211" s="125"/>
      <c r="C211" s="132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</row>
    <row r="212" spans="1:31" ht="13.6">
      <c r="A212" s="124"/>
      <c r="B212" s="125"/>
      <c r="C212" s="132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</row>
    <row r="213" spans="1:31" ht="13.6">
      <c r="A213" s="124"/>
      <c r="B213" s="125"/>
      <c r="C213" s="132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</row>
    <row r="214" spans="1:31" ht="13.6">
      <c r="A214" s="124"/>
      <c r="B214" s="125"/>
      <c r="C214" s="132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</row>
    <row r="215" spans="1:31" ht="13.6">
      <c r="A215" s="124"/>
      <c r="B215" s="125"/>
      <c r="C215" s="132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</row>
    <row r="216" spans="1:31" ht="13.6">
      <c r="A216" s="124"/>
      <c r="B216" s="125"/>
      <c r="C216" s="132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</row>
    <row r="217" spans="1:31" ht="13.6">
      <c r="A217" s="124"/>
      <c r="B217" s="125"/>
      <c r="C217" s="132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</row>
    <row r="218" spans="1:31" ht="13.6">
      <c r="A218" s="124"/>
      <c r="B218" s="125"/>
      <c r="C218" s="132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</row>
    <row r="219" spans="1:31" ht="13.6">
      <c r="A219" s="124"/>
      <c r="B219" s="125"/>
      <c r="C219" s="132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</row>
    <row r="220" spans="1:31" ht="13.6">
      <c r="A220" s="124"/>
      <c r="B220" s="125"/>
      <c r="C220" s="132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</row>
    <row r="221" spans="1:31" ht="13.6">
      <c r="A221" s="124"/>
      <c r="B221" s="125"/>
      <c r="C221" s="132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</row>
    <row r="222" spans="1:31" ht="13.6">
      <c r="A222" s="124"/>
      <c r="B222" s="125"/>
      <c r="C222" s="132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</row>
    <row r="223" spans="1:31" ht="13.6">
      <c r="A223" s="124"/>
      <c r="B223" s="125"/>
      <c r="C223" s="132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</row>
    <row r="224" spans="1:31" ht="13.6">
      <c r="A224" s="124"/>
      <c r="B224" s="125"/>
      <c r="C224" s="132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</row>
    <row r="225" spans="1:31" ht="13.6">
      <c r="A225" s="124"/>
      <c r="B225" s="125"/>
      <c r="C225" s="132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</row>
    <row r="226" spans="1:31" ht="13.6">
      <c r="A226" s="124"/>
      <c r="B226" s="125"/>
      <c r="C226" s="132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</row>
    <row r="227" spans="1:31" ht="13.6">
      <c r="A227" s="124"/>
      <c r="B227" s="125"/>
      <c r="C227" s="132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</row>
    <row r="228" spans="1:31" ht="13.6">
      <c r="A228" s="124"/>
      <c r="B228" s="125"/>
      <c r="C228" s="132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</row>
    <row r="229" spans="1:31" ht="13.6">
      <c r="A229" s="124"/>
      <c r="B229" s="125"/>
      <c r="C229" s="132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</row>
    <row r="230" spans="1:31" ht="13.6">
      <c r="A230" s="124"/>
      <c r="B230" s="125"/>
      <c r="C230" s="132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</row>
    <row r="231" spans="1:31" ht="13.6">
      <c r="A231" s="124"/>
      <c r="B231" s="125"/>
      <c r="C231" s="132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</row>
    <row r="232" spans="1:31" ht="13.6">
      <c r="A232" s="124"/>
      <c r="B232" s="125"/>
      <c r="C232" s="132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</row>
    <row r="233" spans="1:31" ht="13.6">
      <c r="A233" s="124"/>
      <c r="B233" s="125"/>
      <c r="C233" s="132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</row>
    <row r="234" spans="1:31" ht="13.6">
      <c r="A234" s="124"/>
      <c r="B234" s="125"/>
      <c r="C234" s="132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</row>
    <row r="235" spans="1:31" ht="13.6">
      <c r="A235" s="124"/>
      <c r="B235" s="125"/>
      <c r="C235" s="132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</row>
    <row r="236" spans="1:31" ht="13.6">
      <c r="A236" s="124"/>
      <c r="B236" s="125"/>
      <c r="C236" s="132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</row>
    <row r="237" spans="1:31" ht="13.6">
      <c r="A237" s="124"/>
      <c r="B237" s="125"/>
      <c r="C237" s="132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</row>
    <row r="238" spans="1:31" ht="13.6">
      <c r="A238" s="124"/>
      <c r="B238" s="125"/>
      <c r="C238" s="132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</row>
    <row r="239" spans="1:31" ht="13.6">
      <c r="A239" s="124"/>
      <c r="B239" s="125"/>
      <c r="C239" s="132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</row>
    <row r="240" spans="1:31" ht="13.6">
      <c r="A240" s="124"/>
      <c r="B240" s="125"/>
      <c r="C240" s="132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</row>
    <row r="241" spans="1:31" ht="13.6">
      <c r="A241" s="124"/>
      <c r="B241" s="125"/>
      <c r="C241" s="132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</row>
    <row r="242" spans="1:31" ht="13.6">
      <c r="A242" s="124"/>
      <c r="B242" s="125"/>
      <c r="C242" s="132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</row>
    <row r="243" spans="1:31" ht="13.6">
      <c r="A243" s="124"/>
      <c r="B243" s="125"/>
      <c r="C243" s="132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</row>
    <row r="244" spans="1:31" ht="13.6">
      <c r="A244" s="124"/>
      <c r="B244" s="125"/>
      <c r="C244" s="132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</row>
    <row r="245" spans="1:31" ht="13.6">
      <c r="A245" s="124"/>
      <c r="B245" s="125"/>
      <c r="C245" s="132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</row>
    <row r="246" spans="1:31" ht="13.6">
      <c r="A246" s="124"/>
      <c r="B246" s="125"/>
      <c r="C246" s="132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</row>
    <row r="247" spans="1:31" ht="13.6">
      <c r="A247" s="124"/>
      <c r="B247" s="125"/>
      <c r="C247" s="132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</row>
    <row r="248" spans="1:31" ht="13.6">
      <c r="A248" s="124"/>
      <c r="B248" s="125"/>
      <c r="C248" s="132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</row>
    <row r="249" spans="1:31" ht="13.6">
      <c r="A249" s="124"/>
      <c r="B249" s="125"/>
      <c r="C249" s="132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</row>
    <row r="250" spans="1:31" ht="13.6">
      <c r="A250" s="124"/>
      <c r="B250" s="125"/>
      <c r="C250" s="132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</row>
    <row r="251" spans="1:31" ht="13.6">
      <c r="A251" s="124"/>
      <c r="B251" s="125"/>
      <c r="C251" s="132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</row>
    <row r="252" spans="1:31" ht="13.6">
      <c r="A252" s="124"/>
      <c r="B252" s="125"/>
      <c r="C252" s="132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</row>
    <row r="253" spans="1:31" ht="13.6">
      <c r="A253" s="124"/>
      <c r="B253" s="125"/>
      <c r="C253" s="132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</row>
    <row r="254" spans="1:31" ht="13.6">
      <c r="A254" s="124"/>
      <c r="B254" s="125"/>
      <c r="C254" s="132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</row>
    <row r="255" spans="1:31" ht="13.6">
      <c r="A255" s="124"/>
      <c r="B255" s="125"/>
      <c r="C255" s="132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</row>
    <row r="256" spans="1:31" ht="13.6">
      <c r="A256" s="124"/>
      <c r="B256" s="125"/>
      <c r="C256" s="132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</row>
    <row r="257" spans="1:31" ht="13.6">
      <c r="A257" s="124"/>
      <c r="B257" s="125"/>
      <c r="C257" s="132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</row>
    <row r="258" spans="1:31" ht="13.6">
      <c r="A258" s="124"/>
      <c r="B258" s="125"/>
      <c r="C258" s="132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</row>
    <row r="259" spans="1:31" ht="13.6">
      <c r="A259" s="124"/>
      <c r="B259" s="125"/>
      <c r="C259" s="132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</row>
    <row r="260" spans="1:31" ht="13.6">
      <c r="A260" s="124"/>
      <c r="B260" s="125"/>
      <c r="C260" s="132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</row>
    <row r="261" spans="1:31" ht="13.6">
      <c r="A261" s="124"/>
      <c r="B261" s="125"/>
      <c r="C261" s="132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</row>
    <row r="262" spans="1:31" ht="13.6">
      <c r="A262" s="124"/>
      <c r="B262" s="125"/>
      <c r="C262" s="132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</row>
    <row r="263" spans="1:31" ht="13.6">
      <c r="A263" s="124"/>
      <c r="B263" s="125"/>
      <c r="C263" s="132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</row>
    <row r="264" spans="1:31" ht="13.6">
      <c r="A264" s="124"/>
      <c r="B264" s="125"/>
      <c r="C264" s="132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</row>
    <row r="265" spans="1:31" ht="13.6">
      <c r="A265" s="124"/>
      <c r="B265" s="125"/>
      <c r="C265" s="132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</row>
    <row r="266" spans="1:31" ht="13.6">
      <c r="A266" s="124"/>
      <c r="B266" s="125"/>
      <c r="C266" s="132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</row>
    <row r="267" spans="1:31" ht="13.6">
      <c r="A267" s="124"/>
      <c r="B267" s="125"/>
      <c r="C267" s="132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</row>
    <row r="268" spans="1:31" ht="13.6">
      <c r="A268" s="124"/>
      <c r="B268" s="125"/>
      <c r="C268" s="132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</row>
    <row r="269" spans="1:31" ht="13.6">
      <c r="A269" s="124"/>
      <c r="B269" s="125"/>
      <c r="C269" s="132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</row>
    <row r="270" spans="1:31" ht="13.6">
      <c r="A270" s="124"/>
      <c r="B270" s="125"/>
      <c r="C270" s="132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</row>
    <row r="271" spans="1:31" ht="13.6">
      <c r="A271" s="124"/>
      <c r="B271" s="125"/>
      <c r="C271" s="132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</row>
    <row r="272" spans="1:31" ht="13.6">
      <c r="A272" s="124"/>
      <c r="B272" s="125"/>
      <c r="C272" s="132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</row>
    <row r="273" spans="1:31" ht="13.6">
      <c r="A273" s="124"/>
      <c r="B273" s="125"/>
      <c r="C273" s="132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</row>
    <row r="274" spans="1:31" ht="13.6">
      <c r="A274" s="124"/>
      <c r="B274" s="125"/>
      <c r="C274" s="132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</row>
    <row r="275" spans="1:31" ht="13.6">
      <c r="A275" s="124"/>
      <c r="B275" s="125"/>
      <c r="C275" s="132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</row>
    <row r="276" spans="1:31" ht="13.6">
      <c r="A276" s="124"/>
      <c r="B276" s="125"/>
      <c r="C276" s="132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</row>
    <row r="277" spans="1:31" ht="13.6">
      <c r="A277" s="124"/>
      <c r="B277" s="125"/>
      <c r="C277" s="132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</row>
    <row r="278" spans="1:31" ht="13.6">
      <c r="A278" s="124"/>
      <c r="B278" s="125"/>
      <c r="C278" s="132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</row>
    <row r="279" spans="1:31" ht="13.6">
      <c r="A279" s="124"/>
      <c r="B279" s="125"/>
      <c r="C279" s="132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</row>
    <row r="280" spans="1:31" ht="13.6">
      <c r="A280" s="124"/>
      <c r="B280" s="125"/>
      <c r="C280" s="132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</row>
    <row r="281" spans="1:31" ht="13.6">
      <c r="A281" s="124"/>
      <c r="B281" s="125"/>
      <c r="C281" s="132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</row>
    <row r="282" spans="1:31" ht="13.6">
      <c r="A282" s="124"/>
      <c r="B282" s="125"/>
      <c r="C282" s="132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</row>
    <row r="283" spans="1:31" ht="13.6">
      <c r="A283" s="124"/>
      <c r="B283" s="125"/>
      <c r="C283" s="132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</row>
    <row r="284" spans="1:31" ht="13.6">
      <c r="A284" s="124"/>
      <c r="B284" s="125"/>
      <c r="C284" s="132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</row>
    <row r="285" spans="1:31" ht="13.6">
      <c r="A285" s="124"/>
      <c r="B285" s="125"/>
      <c r="C285" s="132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</row>
    <row r="286" spans="1:31" ht="13.6">
      <c r="A286" s="124"/>
      <c r="B286" s="125"/>
      <c r="C286" s="132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</row>
    <row r="287" spans="1:31" ht="13.6">
      <c r="A287" s="124"/>
      <c r="B287" s="125"/>
      <c r="C287" s="132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</row>
    <row r="288" spans="1:31" ht="13.6">
      <c r="A288" s="124"/>
      <c r="B288" s="125"/>
      <c r="C288" s="132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</row>
    <row r="289" spans="1:31" ht="13.6">
      <c r="A289" s="124"/>
      <c r="B289" s="125"/>
      <c r="C289" s="132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</row>
    <row r="290" spans="1:31" ht="13.6">
      <c r="A290" s="124"/>
      <c r="B290" s="125"/>
      <c r="C290" s="132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</row>
    <row r="291" spans="1:31" ht="13.6">
      <c r="A291" s="124"/>
      <c r="B291" s="125"/>
      <c r="C291" s="132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</row>
    <row r="292" spans="1:31" ht="13.6">
      <c r="A292" s="124"/>
      <c r="B292" s="125"/>
      <c r="C292" s="132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</row>
    <row r="293" spans="1:31" ht="13.6">
      <c r="A293" s="124"/>
      <c r="B293" s="125"/>
      <c r="C293" s="132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</row>
    <row r="294" spans="1:31" ht="13.6">
      <c r="A294" s="124"/>
      <c r="B294" s="125"/>
      <c r="C294" s="132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</row>
    <row r="295" spans="1:31" ht="13.6">
      <c r="A295" s="124"/>
      <c r="B295" s="125"/>
      <c r="C295" s="132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</row>
    <row r="296" spans="1:31" ht="13.6">
      <c r="A296" s="124"/>
      <c r="B296" s="125"/>
      <c r="C296" s="132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</row>
    <row r="297" spans="1:31" ht="13.6">
      <c r="A297" s="124"/>
      <c r="B297" s="125"/>
      <c r="C297" s="132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</row>
    <row r="298" spans="1:31" ht="13.6">
      <c r="A298" s="124"/>
      <c r="B298" s="125"/>
      <c r="C298" s="132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</row>
    <row r="299" spans="1:31" ht="13.6">
      <c r="A299" s="124"/>
      <c r="B299" s="125"/>
      <c r="C299" s="132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</row>
    <row r="300" spans="1:31" ht="13.6">
      <c r="A300" s="124"/>
      <c r="B300" s="125"/>
      <c r="C300" s="132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</row>
    <row r="301" spans="1:31" ht="13.6">
      <c r="A301" s="124"/>
      <c r="B301" s="125"/>
      <c r="C301" s="132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</row>
    <row r="302" spans="1:31" ht="13.6">
      <c r="A302" s="124"/>
      <c r="B302" s="125"/>
      <c r="C302" s="132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</row>
    <row r="303" spans="1:31" ht="13.6">
      <c r="A303" s="124"/>
      <c r="B303" s="125"/>
      <c r="C303" s="132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</row>
    <row r="304" spans="1:31" ht="13.6">
      <c r="A304" s="124"/>
      <c r="B304" s="125"/>
      <c r="C304" s="132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</row>
    <row r="305" spans="1:31" ht="13.6">
      <c r="A305" s="124"/>
      <c r="B305" s="125"/>
      <c r="C305" s="132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</row>
    <row r="306" spans="1:31" ht="13.6">
      <c r="A306" s="124"/>
      <c r="B306" s="125"/>
      <c r="C306" s="132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</row>
    <row r="307" spans="1:31" ht="13.6">
      <c r="A307" s="124"/>
      <c r="B307" s="125"/>
      <c r="C307" s="132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</row>
    <row r="308" spans="1:31" ht="13.6">
      <c r="A308" s="124"/>
      <c r="B308" s="125"/>
      <c r="C308" s="132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</row>
    <row r="309" spans="1:31" ht="13.6">
      <c r="A309" s="124"/>
      <c r="B309" s="125"/>
      <c r="C309" s="132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</row>
    <row r="310" spans="1:31" ht="13.6">
      <c r="A310" s="124"/>
      <c r="B310" s="125"/>
      <c r="C310" s="132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</row>
    <row r="311" spans="1:31" ht="13.6">
      <c r="A311" s="124"/>
      <c r="B311" s="125"/>
      <c r="C311" s="132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</row>
    <row r="312" spans="1:31" ht="13.6">
      <c r="A312" s="124"/>
      <c r="B312" s="125"/>
      <c r="C312" s="132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</row>
    <row r="313" spans="1:31" ht="13.6">
      <c r="A313" s="124"/>
      <c r="B313" s="125"/>
      <c r="C313" s="132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</row>
    <row r="314" spans="1:31" ht="13.6">
      <c r="A314" s="124"/>
      <c r="B314" s="125"/>
      <c r="C314" s="132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</row>
    <row r="315" spans="1:31" ht="13.6">
      <c r="A315" s="124"/>
      <c r="B315" s="125"/>
      <c r="C315" s="132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</row>
    <row r="316" spans="1:31" ht="13.6">
      <c r="A316" s="124"/>
      <c r="B316" s="125"/>
      <c r="C316" s="132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</row>
    <row r="317" spans="1:31" ht="13.6">
      <c r="A317" s="124"/>
      <c r="B317" s="125"/>
      <c r="C317" s="132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</row>
    <row r="318" spans="1:31" ht="13.6">
      <c r="A318" s="124"/>
      <c r="B318" s="125"/>
      <c r="C318" s="132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</row>
    <row r="319" spans="1:31" ht="13.6">
      <c r="A319" s="124"/>
      <c r="B319" s="125"/>
      <c r="C319" s="132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</row>
    <row r="320" spans="1:31" ht="13.6">
      <c r="A320" s="124"/>
      <c r="B320" s="125"/>
      <c r="C320" s="132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</row>
    <row r="321" spans="1:31" ht="13.6">
      <c r="A321" s="124"/>
      <c r="B321" s="125"/>
      <c r="C321" s="132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</row>
    <row r="322" spans="1:31" ht="13.6">
      <c r="A322" s="124"/>
      <c r="B322" s="125"/>
      <c r="C322" s="132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</row>
    <row r="323" spans="1:31" ht="13.6">
      <c r="A323" s="124"/>
      <c r="B323" s="125"/>
      <c r="C323" s="132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</row>
    <row r="324" spans="1:31" ht="13.6">
      <c r="A324" s="124"/>
      <c r="B324" s="125"/>
      <c r="C324" s="132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</row>
    <row r="325" spans="1:31" ht="13.6">
      <c r="A325" s="124"/>
      <c r="B325" s="125"/>
      <c r="C325" s="132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</row>
    <row r="326" spans="1:31" ht="13.6">
      <c r="A326" s="124"/>
      <c r="B326" s="125"/>
      <c r="C326" s="132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</row>
    <row r="327" spans="1:31" ht="13.6">
      <c r="A327" s="124"/>
      <c r="B327" s="125"/>
      <c r="C327" s="132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</row>
    <row r="328" spans="1:31" ht="13.6">
      <c r="A328" s="124"/>
      <c r="B328" s="125"/>
      <c r="C328" s="132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</row>
    <row r="329" spans="1:31" ht="13.6">
      <c r="A329" s="124"/>
      <c r="B329" s="125"/>
      <c r="C329" s="132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</row>
    <row r="330" spans="1:31" ht="13.6">
      <c r="A330" s="124"/>
      <c r="B330" s="125"/>
      <c r="C330" s="132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</row>
    <row r="331" spans="1:31" ht="13.6">
      <c r="A331" s="124"/>
      <c r="B331" s="125"/>
      <c r="C331" s="132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</row>
    <row r="332" spans="1:31" ht="13.6">
      <c r="A332" s="124"/>
      <c r="B332" s="125"/>
      <c r="C332" s="132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</row>
    <row r="333" spans="1:31" ht="13.6">
      <c r="A333" s="124"/>
      <c r="B333" s="125"/>
      <c r="C333" s="132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</row>
    <row r="334" spans="1:31" ht="13.6">
      <c r="A334" s="124"/>
      <c r="B334" s="125"/>
      <c r="C334" s="132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</row>
    <row r="335" spans="1:31" ht="13.6">
      <c r="A335" s="124"/>
      <c r="B335" s="125"/>
      <c r="C335" s="132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</row>
    <row r="336" spans="1:31" ht="13.6">
      <c r="A336" s="124"/>
      <c r="B336" s="125"/>
      <c r="C336" s="132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</row>
    <row r="337" spans="1:31" ht="13.6">
      <c r="A337" s="124"/>
      <c r="B337" s="125"/>
      <c r="C337" s="132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</row>
    <row r="338" spans="1:31" ht="13.6">
      <c r="A338" s="124"/>
      <c r="B338" s="125"/>
      <c r="C338" s="132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</row>
    <row r="339" spans="1:31" ht="13.6">
      <c r="A339" s="124"/>
      <c r="B339" s="125"/>
      <c r="C339" s="132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</row>
    <row r="340" spans="1:31" ht="13.6">
      <c r="A340" s="124"/>
      <c r="B340" s="125"/>
      <c r="C340" s="132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</row>
    <row r="341" spans="1:31" ht="13.6">
      <c r="A341" s="124"/>
      <c r="B341" s="125"/>
      <c r="C341" s="132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</row>
    <row r="342" spans="1:31" ht="13.6">
      <c r="A342" s="124"/>
      <c r="B342" s="125"/>
      <c r="C342" s="132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</row>
    <row r="343" spans="1:31" ht="13.6">
      <c r="A343" s="124"/>
      <c r="B343" s="125"/>
      <c r="C343" s="132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</row>
    <row r="344" spans="1:31" ht="13.6">
      <c r="A344" s="124"/>
      <c r="B344" s="125"/>
      <c r="C344" s="132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</row>
    <row r="345" spans="1:31" ht="13.6">
      <c r="A345" s="124"/>
      <c r="B345" s="125"/>
      <c r="C345" s="132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</row>
    <row r="346" spans="1:31" ht="13.6">
      <c r="A346" s="124"/>
      <c r="B346" s="125"/>
      <c r="C346" s="132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</row>
    <row r="347" spans="1:31" ht="13.6">
      <c r="A347" s="124"/>
      <c r="B347" s="125"/>
      <c r="C347" s="132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</row>
    <row r="348" spans="1:31" ht="13.6">
      <c r="A348" s="124"/>
      <c r="B348" s="125"/>
      <c r="C348" s="132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</row>
    <row r="349" spans="1:31" ht="13.6">
      <c r="A349" s="124"/>
      <c r="B349" s="125"/>
      <c r="C349" s="132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</row>
    <row r="350" spans="1:31" ht="13.6">
      <c r="A350" s="124"/>
      <c r="B350" s="125"/>
      <c r="C350" s="132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</row>
    <row r="351" spans="1:31" ht="13.6">
      <c r="A351" s="124"/>
      <c r="B351" s="125"/>
      <c r="C351" s="132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</row>
    <row r="352" spans="1:31" ht="13.6">
      <c r="A352" s="124"/>
      <c r="B352" s="125"/>
      <c r="C352" s="132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</row>
    <row r="353" spans="1:31" ht="13.6">
      <c r="A353" s="124"/>
      <c r="B353" s="125"/>
      <c r="C353" s="132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</row>
    <row r="354" spans="1:31" ht="13.6">
      <c r="A354" s="124"/>
      <c r="B354" s="125"/>
      <c r="C354" s="132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</row>
    <row r="355" spans="1:31" ht="13.6">
      <c r="A355" s="124"/>
      <c r="B355" s="125"/>
      <c r="C355" s="132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</row>
    <row r="356" spans="1:31" ht="13.6">
      <c r="A356" s="124"/>
      <c r="B356" s="125"/>
      <c r="C356" s="132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</row>
    <row r="357" spans="1:31" ht="13.6">
      <c r="A357" s="124"/>
      <c r="B357" s="125"/>
      <c r="C357" s="132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</row>
    <row r="358" spans="1:31" ht="13.6">
      <c r="A358" s="124"/>
      <c r="B358" s="125"/>
      <c r="C358" s="132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</row>
    <row r="359" spans="1:31" ht="13.6">
      <c r="A359" s="124"/>
      <c r="B359" s="125"/>
      <c r="C359" s="132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</row>
    <row r="360" spans="1:31" ht="13.6">
      <c r="A360" s="124"/>
      <c r="B360" s="125"/>
      <c r="C360" s="132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</row>
    <row r="361" spans="1:31" ht="13.6">
      <c r="A361" s="124"/>
      <c r="B361" s="125"/>
      <c r="C361" s="132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</row>
    <row r="362" spans="1:31" ht="13.6">
      <c r="A362" s="124"/>
      <c r="B362" s="125"/>
      <c r="C362" s="132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</row>
    <row r="363" spans="1:31" ht="13.6">
      <c r="A363" s="124"/>
      <c r="B363" s="125"/>
      <c r="C363" s="132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</row>
    <row r="364" spans="1:31" ht="13.6">
      <c r="A364" s="124"/>
      <c r="B364" s="125"/>
      <c r="C364" s="132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</row>
    <row r="365" spans="1:31" ht="13.6">
      <c r="A365" s="124"/>
      <c r="B365" s="125"/>
      <c r="C365" s="132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</row>
    <row r="366" spans="1:31" ht="13.6">
      <c r="A366" s="124"/>
      <c r="B366" s="125"/>
      <c r="C366" s="132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</row>
    <row r="367" spans="1:31" ht="13.6">
      <c r="A367" s="124"/>
      <c r="B367" s="125"/>
      <c r="C367" s="132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</row>
    <row r="368" spans="1:31" ht="13.6">
      <c r="A368" s="124"/>
      <c r="B368" s="125"/>
      <c r="C368" s="132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</row>
    <row r="369" spans="1:31" ht="13.6">
      <c r="A369" s="124"/>
      <c r="B369" s="125"/>
      <c r="C369" s="132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</row>
    <row r="370" spans="1:31" ht="13.6">
      <c r="A370" s="124"/>
      <c r="B370" s="125"/>
      <c r="C370" s="132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</row>
    <row r="371" spans="1:31" ht="13.6">
      <c r="A371" s="124"/>
      <c r="B371" s="125"/>
      <c r="C371" s="132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</row>
    <row r="372" spans="1:31" ht="13.6">
      <c r="A372" s="124"/>
      <c r="B372" s="125"/>
      <c r="C372" s="132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</row>
    <row r="373" spans="1:31" ht="13.6">
      <c r="A373" s="124"/>
      <c r="B373" s="125"/>
      <c r="C373" s="132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</row>
    <row r="374" spans="1:31" ht="13.6">
      <c r="A374" s="124"/>
      <c r="B374" s="125"/>
      <c r="C374" s="132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</row>
    <row r="375" spans="1:31" ht="13.6">
      <c r="A375" s="124"/>
      <c r="B375" s="125"/>
      <c r="C375" s="132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</row>
    <row r="376" spans="1:31" ht="13.6">
      <c r="A376" s="124"/>
      <c r="B376" s="125"/>
      <c r="C376" s="132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</row>
    <row r="377" spans="1:31" ht="13.6">
      <c r="A377" s="124"/>
      <c r="B377" s="125"/>
      <c r="C377" s="132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</row>
    <row r="378" spans="1:31" ht="13.6">
      <c r="A378" s="124"/>
      <c r="B378" s="125"/>
      <c r="C378" s="132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</row>
    <row r="379" spans="1:31" ht="13.6">
      <c r="A379" s="124"/>
      <c r="B379" s="125"/>
      <c r="C379" s="132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</row>
    <row r="380" spans="1:31" ht="13.6">
      <c r="A380" s="124"/>
      <c r="B380" s="125"/>
      <c r="C380" s="132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</row>
    <row r="381" spans="1:31" ht="13.6">
      <c r="A381" s="124"/>
      <c r="B381" s="125"/>
      <c r="C381" s="132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</row>
    <row r="382" spans="1:31" ht="13.6">
      <c r="A382" s="124"/>
      <c r="B382" s="125"/>
      <c r="C382" s="132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</row>
    <row r="383" spans="1:31" ht="13.6">
      <c r="A383" s="124"/>
      <c r="B383" s="125"/>
      <c r="C383" s="132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</row>
    <row r="384" spans="1:31" ht="13.6">
      <c r="A384" s="124"/>
      <c r="B384" s="125"/>
      <c r="C384" s="132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</row>
    <row r="385" spans="1:31" ht="13.6">
      <c r="A385" s="124"/>
      <c r="B385" s="125"/>
      <c r="C385" s="132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</row>
    <row r="386" spans="1:31" ht="13.6">
      <c r="A386" s="124"/>
      <c r="B386" s="125"/>
      <c r="C386" s="132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</row>
    <row r="387" spans="1:31" ht="13.6">
      <c r="A387" s="124"/>
      <c r="B387" s="125"/>
      <c r="C387" s="132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</row>
    <row r="388" spans="1:31" ht="13.6">
      <c r="A388" s="124"/>
      <c r="B388" s="125"/>
      <c r="C388" s="132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</row>
    <row r="389" spans="1:31" ht="13.6">
      <c r="A389" s="124"/>
      <c r="B389" s="125"/>
      <c r="C389" s="132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</row>
    <row r="390" spans="1:31" ht="13.6">
      <c r="A390" s="124"/>
      <c r="B390" s="125"/>
      <c r="C390" s="132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</row>
    <row r="391" spans="1:31" ht="13.6">
      <c r="A391" s="124"/>
      <c r="B391" s="125"/>
      <c r="C391" s="132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</row>
    <row r="392" spans="1:31" ht="13.6">
      <c r="A392" s="124"/>
      <c r="B392" s="125"/>
      <c r="C392" s="132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</row>
    <row r="393" spans="1:31" ht="13.6">
      <c r="A393" s="124"/>
      <c r="B393" s="125"/>
      <c r="C393" s="132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</row>
    <row r="394" spans="1:31" ht="13.6">
      <c r="A394" s="124"/>
      <c r="B394" s="125"/>
      <c r="C394" s="132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</row>
    <row r="395" spans="1:31" ht="13.6">
      <c r="A395" s="124"/>
      <c r="B395" s="125"/>
      <c r="C395" s="132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</row>
    <row r="396" spans="1:31" ht="13.6">
      <c r="A396" s="124"/>
      <c r="B396" s="125"/>
      <c r="C396" s="132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</row>
    <row r="397" spans="1:31" ht="13.6">
      <c r="A397" s="124"/>
      <c r="B397" s="125"/>
      <c r="C397" s="132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</row>
    <row r="398" spans="1:31" ht="13.6">
      <c r="A398" s="124"/>
      <c r="B398" s="125"/>
      <c r="C398" s="132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</row>
    <row r="399" spans="1:31" ht="13.6">
      <c r="A399" s="124"/>
      <c r="B399" s="125"/>
      <c r="C399" s="132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</row>
    <row r="400" spans="1:31" ht="13.6">
      <c r="A400" s="124"/>
      <c r="B400" s="125"/>
      <c r="C400" s="132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</row>
    <row r="401" spans="1:31" ht="13.6">
      <c r="A401" s="124"/>
      <c r="B401" s="125"/>
      <c r="C401" s="132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</row>
    <row r="402" spans="1:31" ht="13.6">
      <c r="A402" s="124"/>
      <c r="B402" s="125"/>
      <c r="C402" s="132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</row>
    <row r="403" spans="1:31" ht="13.6">
      <c r="A403" s="124"/>
      <c r="B403" s="125"/>
      <c r="C403" s="132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</row>
    <row r="404" spans="1:31" ht="13.6">
      <c r="A404" s="124"/>
      <c r="B404" s="125"/>
      <c r="C404" s="132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</row>
    <row r="405" spans="1:31" ht="13.6">
      <c r="A405" s="124"/>
      <c r="B405" s="125"/>
      <c r="C405" s="132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</row>
    <row r="406" spans="1:31" ht="13.6">
      <c r="A406" s="124"/>
      <c r="B406" s="125"/>
      <c r="C406" s="132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</row>
    <row r="407" spans="1:31" ht="13.6">
      <c r="A407" s="124"/>
      <c r="B407" s="125"/>
      <c r="C407" s="132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</row>
    <row r="408" spans="1:31" ht="13.6">
      <c r="A408" s="124"/>
      <c r="B408" s="125"/>
      <c r="C408" s="132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</row>
    <row r="409" spans="1:31" ht="13.6">
      <c r="A409" s="124"/>
      <c r="B409" s="125"/>
      <c r="C409" s="132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</row>
    <row r="410" spans="1:31" ht="13.6">
      <c r="A410" s="124"/>
      <c r="B410" s="125"/>
      <c r="C410" s="132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</row>
    <row r="411" spans="1:31" ht="13.6">
      <c r="A411" s="124"/>
      <c r="B411" s="125"/>
      <c r="C411" s="132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  <c r="AA411" s="126"/>
      <c r="AB411" s="126"/>
      <c r="AC411" s="126"/>
      <c r="AD411" s="126"/>
      <c r="AE411" s="126"/>
    </row>
    <row r="412" spans="1:31" ht="13.6">
      <c r="A412" s="124"/>
      <c r="B412" s="125"/>
      <c r="C412" s="132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</row>
    <row r="413" spans="1:31" ht="13.6">
      <c r="A413" s="124"/>
      <c r="B413" s="125"/>
      <c r="C413" s="132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  <c r="AA413" s="126"/>
      <c r="AB413" s="126"/>
      <c r="AC413" s="126"/>
      <c r="AD413" s="126"/>
      <c r="AE413" s="126"/>
    </row>
    <row r="414" spans="1:31" ht="13.6">
      <c r="A414" s="124"/>
      <c r="B414" s="125"/>
      <c r="C414" s="132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  <c r="AA414" s="126"/>
      <c r="AB414" s="126"/>
      <c r="AC414" s="126"/>
      <c r="AD414" s="126"/>
      <c r="AE414" s="126"/>
    </row>
    <row r="415" spans="1:31" ht="13.6">
      <c r="A415" s="124"/>
      <c r="B415" s="125"/>
      <c r="C415" s="132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</row>
    <row r="416" spans="1:31" ht="13.6">
      <c r="A416" s="124"/>
      <c r="B416" s="125"/>
      <c r="C416" s="132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</row>
    <row r="417" spans="1:31" ht="13.6">
      <c r="A417" s="124"/>
      <c r="B417" s="125"/>
      <c r="C417" s="132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</row>
    <row r="418" spans="1:31" ht="13.6">
      <c r="A418" s="124"/>
      <c r="B418" s="125"/>
      <c r="C418" s="132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</row>
    <row r="419" spans="1:31" ht="13.6">
      <c r="A419" s="124"/>
      <c r="B419" s="125"/>
      <c r="C419" s="132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</row>
    <row r="420" spans="1:31" ht="13.6">
      <c r="A420" s="124"/>
      <c r="B420" s="125"/>
      <c r="C420" s="132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</row>
    <row r="421" spans="1:31" ht="13.6">
      <c r="A421" s="124"/>
      <c r="B421" s="125"/>
      <c r="C421" s="132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</row>
    <row r="422" spans="1:31" ht="13.6">
      <c r="A422" s="124"/>
      <c r="B422" s="125"/>
      <c r="C422" s="132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</row>
    <row r="423" spans="1:31" ht="13.6">
      <c r="A423" s="124"/>
      <c r="B423" s="125"/>
      <c r="C423" s="132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</row>
    <row r="424" spans="1:31" ht="13.6">
      <c r="A424" s="124"/>
      <c r="B424" s="125"/>
      <c r="C424" s="132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</row>
    <row r="425" spans="1:31" ht="13.6">
      <c r="A425" s="124"/>
      <c r="B425" s="125"/>
      <c r="C425" s="132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</row>
    <row r="426" spans="1:31" ht="13.6">
      <c r="A426" s="124"/>
      <c r="B426" s="125"/>
      <c r="C426" s="132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</row>
    <row r="427" spans="1:31" ht="13.6">
      <c r="A427" s="124"/>
      <c r="B427" s="125"/>
      <c r="C427" s="132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</row>
    <row r="428" spans="1:31" ht="13.6">
      <c r="A428" s="124"/>
      <c r="B428" s="125"/>
      <c r="C428" s="132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</row>
    <row r="429" spans="1:31" ht="13.6">
      <c r="A429" s="124"/>
      <c r="B429" s="125"/>
      <c r="C429" s="132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</row>
    <row r="430" spans="1:31" ht="13.6">
      <c r="A430" s="124"/>
      <c r="B430" s="125"/>
      <c r="C430" s="132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</row>
    <row r="431" spans="1:31" ht="13.6">
      <c r="A431" s="124"/>
      <c r="B431" s="125"/>
      <c r="C431" s="132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</row>
    <row r="432" spans="1:31" ht="13.6">
      <c r="A432" s="124"/>
      <c r="B432" s="125"/>
      <c r="C432" s="132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</row>
    <row r="433" spans="1:31" ht="13.6">
      <c r="A433" s="124"/>
      <c r="B433" s="125"/>
      <c r="C433" s="132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</row>
    <row r="434" spans="1:31" ht="13.6">
      <c r="A434" s="124"/>
      <c r="B434" s="125"/>
      <c r="C434" s="132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</row>
    <row r="435" spans="1:31" ht="13.6">
      <c r="A435" s="124"/>
      <c r="B435" s="125"/>
      <c r="C435" s="132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</row>
    <row r="436" spans="1:31" ht="13.6">
      <c r="A436" s="124"/>
      <c r="B436" s="125"/>
      <c r="C436" s="132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</row>
    <row r="437" spans="1:31" ht="13.6">
      <c r="A437" s="124"/>
      <c r="B437" s="125"/>
      <c r="C437" s="132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</row>
    <row r="438" spans="1:31" ht="13.6">
      <c r="A438" s="124"/>
      <c r="B438" s="125"/>
      <c r="C438" s="132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</row>
    <row r="439" spans="1:31" ht="13.6">
      <c r="A439" s="124"/>
      <c r="B439" s="125"/>
      <c r="C439" s="132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</row>
    <row r="440" spans="1:31" ht="13.6">
      <c r="A440" s="124"/>
      <c r="B440" s="125"/>
      <c r="C440" s="132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</row>
    <row r="441" spans="1:31" ht="13.6">
      <c r="A441" s="124"/>
      <c r="B441" s="125"/>
      <c r="C441" s="132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</row>
    <row r="442" spans="1:31" ht="13.6">
      <c r="A442" s="124"/>
      <c r="B442" s="125"/>
      <c r="C442" s="132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</row>
    <row r="443" spans="1:31" ht="13.6">
      <c r="A443" s="124"/>
      <c r="B443" s="125"/>
      <c r="C443" s="132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</row>
    <row r="444" spans="1:31" ht="13.6">
      <c r="A444" s="124"/>
      <c r="B444" s="125"/>
      <c r="C444" s="132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</row>
    <row r="445" spans="1:31" ht="13.6">
      <c r="A445" s="124"/>
      <c r="B445" s="125"/>
      <c r="C445" s="132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</row>
    <row r="446" spans="1:31" ht="13.6">
      <c r="A446" s="124"/>
      <c r="B446" s="125"/>
      <c r="C446" s="132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</row>
    <row r="447" spans="1:31" ht="13.6">
      <c r="A447" s="124"/>
      <c r="B447" s="125"/>
      <c r="C447" s="132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</row>
    <row r="448" spans="1:31" ht="13.6">
      <c r="A448" s="124"/>
      <c r="B448" s="125"/>
      <c r="C448" s="132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</row>
    <row r="449" spans="1:31" ht="13.6">
      <c r="A449" s="124"/>
      <c r="B449" s="125"/>
      <c r="C449" s="132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</row>
    <row r="450" spans="1:31" ht="13.6">
      <c r="A450" s="124"/>
      <c r="B450" s="125"/>
      <c r="C450" s="132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</row>
    <row r="451" spans="1:31" ht="13.6">
      <c r="A451" s="124"/>
      <c r="B451" s="125"/>
      <c r="C451" s="132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</row>
    <row r="452" spans="1:31" ht="13.6">
      <c r="A452" s="124"/>
      <c r="B452" s="125"/>
      <c r="C452" s="132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</row>
    <row r="453" spans="1:31" ht="13.6">
      <c r="A453" s="124"/>
      <c r="B453" s="125"/>
      <c r="C453" s="132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</row>
    <row r="454" spans="1:31" ht="13.6">
      <c r="A454" s="124"/>
      <c r="B454" s="125"/>
      <c r="C454" s="132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</row>
    <row r="455" spans="1:31" ht="13.6">
      <c r="A455" s="124"/>
      <c r="B455" s="125"/>
      <c r="C455" s="132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</row>
    <row r="456" spans="1:31" ht="13.6">
      <c r="A456" s="124"/>
      <c r="B456" s="125"/>
      <c r="C456" s="132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</row>
    <row r="457" spans="1:31" ht="13.6">
      <c r="A457" s="124"/>
      <c r="B457" s="125"/>
      <c r="C457" s="132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</row>
    <row r="458" spans="1:31" ht="13.6">
      <c r="A458" s="124"/>
      <c r="B458" s="125"/>
      <c r="C458" s="132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</row>
    <row r="459" spans="1:31" ht="13.6">
      <c r="A459" s="124"/>
      <c r="B459" s="125"/>
      <c r="C459" s="132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</row>
    <row r="460" spans="1:31" ht="13.6">
      <c r="A460" s="124"/>
      <c r="B460" s="125"/>
      <c r="C460" s="132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</row>
    <row r="461" spans="1:31" ht="13.6">
      <c r="A461" s="124"/>
      <c r="B461" s="125"/>
      <c r="C461" s="132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</row>
    <row r="462" spans="1:31" ht="13.6">
      <c r="A462" s="124"/>
      <c r="B462" s="125"/>
      <c r="C462" s="132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</row>
    <row r="463" spans="1:31" ht="13.6">
      <c r="A463" s="124"/>
      <c r="B463" s="125"/>
      <c r="C463" s="132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</row>
    <row r="464" spans="1:31" ht="13.6">
      <c r="A464" s="124"/>
      <c r="B464" s="125"/>
      <c r="C464" s="132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</row>
    <row r="465" spans="1:31" ht="13.6">
      <c r="A465" s="124"/>
      <c r="B465" s="125"/>
      <c r="C465" s="132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</row>
    <row r="466" spans="1:31" ht="13.6">
      <c r="A466" s="124"/>
      <c r="B466" s="125"/>
      <c r="C466" s="132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</row>
    <row r="467" spans="1:31" ht="13.6">
      <c r="A467" s="124"/>
      <c r="B467" s="125"/>
      <c r="C467" s="132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</row>
    <row r="468" spans="1:31" ht="13.6">
      <c r="A468" s="124"/>
      <c r="B468" s="125"/>
      <c r="C468" s="132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</row>
    <row r="469" spans="1:31" ht="13.6">
      <c r="A469" s="124"/>
      <c r="B469" s="125"/>
      <c r="C469" s="132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</row>
    <row r="470" spans="1:31" ht="13.6">
      <c r="A470" s="124"/>
      <c r="B470" s="125"/>
      <c r="C470" s="132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</row>
    <row r="471" spans="1:31" ht="13.6">
      <c r="A471" s="124"/>
      <c r="B471" s="125"/>
      <c r="C471" s="132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</row>
    <row r="472" spans="1:31" ht="13.6">
      <c r="A472" s="124"/>
      <c r="B472" s="125"/>
      <c r="C472" s="132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</row>
    <row r="473" spans="1:31" ht="13.6">
      <c r="A473" s="124"/>
      <c r="B473" s="125"/>
      <c r="C473" s="132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</row>
    <row r="474" spans="1:31" ht="13.6">
      <c r="A474" s="124"/>
      <c r="B474" s="125"/>
      <c r="C474" s="132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</row>
    <row r="475" spans="1:31" ht="13.6">
      <c r="A475" s="124"/>
      <c r="B475" s="125"/>
      <c r="C475" s="132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</row>
    <row r="476" spans="1:31" ht="13.6">
      <c r="A476" s="124"/>
      <c r="B476" s="125"/>
      <c r="C476" s="132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</row>
    <row r="477" spans="1:31" ht="13.6">
      <c r="A477" s="124"/>
      <c r="B477" s="125"/>
      <c r="C477" s="132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</row>
    <row r="478" spans="1:31" ht="13.6">
      <c r="A478" s="124"/>
      <c r="B478" s="125"/>
      <c r="C478" s="132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</row>
    <row r="479" spans="1:31" ht="13.6">
      <c r="A479" s="124"/>
      <c r="B479" s="125"/>
      <c r="C479" s="132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</row>
    <row r="480" spans="1:31" ht="13.6">
      <c r="A480" s="124"/>
      <c r="B480" s="125"/>
      <c r="C480" s="132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</row>
    <row r="481" spans="1:31" ht="13.6">
      <c r="A481" s="124"/>
      <c r="B481" s="125"/>
      <c r="C481" s="132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</row>
    <row r="482" spans="1:31" ht="13.6">
      <c r="A482" s="124"/>
      <c r="B482" s="125"/>
      <c r="C482" s="132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</row>
    <row r="483" spans="1:31" ht="13.6">
      <c r="A483" s="124"/>
      <c r="B483" s="125"/>
      <c r="C483" s="132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</row>
    <row r="484" spans="1:31" ht="13.6">
      <c r="A484" s="124"/>
      <c r="B484" s="125"/>
      <c r="C484" s="132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</row>
    <row r="485" spans="1:31" ht="13.6">
      <c r="A485" s="124"/>
      <c r="B485" s="125"/>
      <c r="C485" s="132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</row>
    <row r="486" spans="1:31" ht="13.6">
      <c r="A486" s="124"/>
      <c r="B486" s="125"/>
      <c r="C486" s="132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</row>
    <row r="487" spans="1:31" ht="13.6">
      <c r="A487" s="124"/>
      <c r="B487" s="125"/>
      <c r="C487" s="132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</row>
    <row r="488" spans="1:31" ht="13.6">
      <c r="A488" s="124"/>
      <c r="B488" s="125"/>
      <c r="C488" s="132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</row>
    <row r="489" spans="1:31" ht="13.6">
      <c r="A489" s="124"/>
      <c r="B489" s="125"/>
      <c r="C489" s="132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</row>
    <row r="490" spans="1:31" ht="13.6">
      <c r="A490" s="124"/>
      <c r="B490" s="125"/>
      <c r="C490" s="132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</row>
    <row r="491" spans="1:31" ht="13.6">
      <c r="A491" s="124"/>
      <c r="B491" s="125"/>
      <c r="C491" s="132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</row>
    <row r="492" spans="1:31" ht="13.6">
      <c r="A492" s="124"/>
      <c r="B492" s="125"/>
      <c r="C492" s="132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</row>
    <row r="493" spans="1:31" ht="13.6">
      <c r="A493" s="124"/>
      <c r="B493" s="125"/>
      <c r="C493" s="132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</row>
    <row r="494" spans="1:31" ht="13.6">
      <c r="A494" s="124"/>
      <c r="B494" s="125"/>
      <c r="C494" s="132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</row>
    <row r="495" spans="1:31" ht="13.6">
      <c r="A495" s="124"/>
      <c r="B495" s="125"/>
      <c r="C495" s="132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</row>
    <row r="496" spans="1:31" ht="13.6">
      <c r="A496" s="124"/>
      <c r="B496" s="125"/>
      <c r="C496" s="132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</row>
    <row r="497" spans="1:31" ht="13.6">
      <c r="A497" s="124"/>
      <c r="B497" s="125"/>
      <c r="C497" s="132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</row>
    <row r="498" spans="1:31" ht="13.6">
      <c r="A498" s="124"/>
      <c r="B498" s="125"/>
      <c r="C498" s="132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</row>
    <row r="499" spans="1:31" ht="13.6">
      <c r="A499" s="124"/>
      <c r="B499" s="125"/>
      <c r="C499" s="132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</row>
    <row r="500" spans="1:31" ht="13.6">
      <c r="A500" s="124"/>
      <c r="B500" s="125"/>
      <c r="C500" s="132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</row>
    <row r="501" spans="1:31" ht="13.6">
      <c r="A501" s="124"/>
      <c r="B501" s="125"/>
      <c r="C501" s="132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</row>
    <row r="502" spans="1:31" ht="13.6">
      <c r="A502" s="124"/>
      <c r="B502" s="125"/>
      <c r="C502" s="132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</row>
    <row r="503" spans="1:31" ht="13.6">
      <c r="A503" s="124"/>
      <c r="B503" s="125"/>
      <c r="C503" s="132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</row>
    <row r="504" spans="1:31" ht="13.6">
      <c r="A504" s="124"/>
      <c r="B504" s="125"/>
      <c r="C504" s="132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</row>
    <row r="505" spans="1:31" ht="13.6">
      <c r="A505" s="124"/>
      <c r="B505" s="125"/>
      <c r="C505" s="132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</row>
    <row r="506" spans="1:31" ht="13.6">
      <c r="A506" s="124"/>
      <c r="B506" s="125"/>
      <c r="C506" s="132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</row>
    <row r="507" spans="1:31" ht="13.6">
      <c r="A507" s="124"/>
      <c r="B507" s="125"/>
      <c r="C507" s="132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</row>
    <row r="508" spans="1:31" ht="13.6">
      <c r="A508" s="124"/>
      <c r="B508" s="125"/>
      <c r="C508" s="132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</row>
    <row r="509" spans="1:31" ht="13.6">
      <c r="A509" s="124"/>
      <c r="B509" s="125"/>
      <c r="C509" s="132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</row>
    <row r="510" spans="1:31" ht="13.6">
      <c r="A510" s="124"/>
      <c r="B510" s="125"/>
      <c r="C510" s="132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</row>
    <row r="511" spans="1:31" ht="13.6">
      <c r="A511" s="124"/>
      <c r="B511" s="125"/>
      <c r="C511" s="132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</row>
    <row r="512" spans="1:31" ht="13.6">
      <c r="A512" s="124"/>
      <c r="B512" s="125"/>
      <c r="C512" s="132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</row>
    <row r="513" spans="1:31" ht="13.6">
      <c r="A513" s="124"/>
      <c r="B513" s="125"/>
      <c r="C513" s="132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</row>
    <row r="514" spans="1:31" ht="13.6">
      <c r="A514" s="124"/>
      <c r="B514" s="125"/>
      <c r="C514" s="132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</row>
    <row r="515" spans="1:31" ht="13.6">
      <c r="A515" s="124"/>
      <c r="B515" s="125"/>
      <c r="C515" s="132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</row>
    <row r="516" spans="1:31" ht="13.6">
      <c r="A516" s="124"/>
      <c r="B516" s="125"/>
      <c r="C516" s="132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</row>
    <row r="517" spans="1:31" ht="13.6">
      <c r="A517" s="124"/>
      <c r="B517" s="125"/>
      <c r="C517" s="132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</row>
    <row r="518" spans="1:31" ht="13.6">
      <c r="A518" s="124"/>
      <c r="B518" s="125"/>
      <c r="C518" s="132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</row>
    <row r="519" spans="1:31" ht="13.6">
      <c r="A519" s="124"/>
      <c r="B519" s="125"/>
      <c r="C519" s="132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</row>
    <row r="520" spans="1:31" ht="13.6">
      <c r="A520" s="124"/>
      <c r="B520" s="125"/>
      <c r="C520" s="132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</row>
    <row r="521" spans="1:31" ht="13.6">
      <c r="A521" s="124"/>
      <c r="B521" s="125"/>
      <c r="C521" s="132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</row>
    <row r="522" spans="1:31" ht="13.6">
      <c r="A522" s="124"/>
      <c r="B522" s="125"/>
      <c r="C522" s="132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</row>
    <row r="523" spans="1:31" ht="13.6">
      <c r="A523" s="124"/>
      <c r="B523" s="125"/>
      <c r="C523" s="132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</row>
    <row r="524" spans="1:31" ht="13.6">
      <c r="A524" s="124"/>
      <c r="B524" s="125"/>
      <c r="C524" s="132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</row>
    <row r="525" spans="1:31" ht="13.6">
      <c r="A525" s="124"/>
      <c r="B525" s="125"/>
      <c r="C525" s="132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</row>
    <row r="526" spans="1:31" ht="13.6">
      <c r="A526" s="124"/>
      <c r="B526" s="125"/>
      <c r="C526" s="132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</row>
    <row r="527" spans="1:31" ht="13.6">
      <c r="A527" s="124"/>
      <c r="B527" s="125"/>
      <c r="C527" s="132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</row>
    <row r="528" spans="1:31" ht="13.6">
      <c r="A528" s="124"/>
      <c r="B528" s="125"/>
      <c r="C528" s="132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</row>
    <row r="529" spans="1:31" ht="13.6">
      <c r="A529" s="124"/>
      <c r="B529" s="125"/>
      <c r="C529" s="132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</row>
    <row r="530" spans="1:31" ht="13.6">
      <c r="A530" s="124"/>
      <c r="B530" s="125"/>
      <c r="C530" s="132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126"/>
      <c r="AC530" s="126"/>
      <c r="AD530" s="126"/>
      <c r="AE530" s="126"/>
    </row>
    <row r="531" spans="1:31" ht="13.6">
      <c r="A531" s="124"/>
      <c r="B531" s="125"/>
      <c r="C531" s="132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126"/>
      <c r="AC531" s="126"/>
      <c r="AD531" s="126"/>
      <c r="AE531" s="126"/>
    </row>
    <row r="532" spans="1:31" ht="13.6">
      <c r="A532" s="124"/>
      <c r="B532" s="125"/>
      <c r="C532" s="132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126"/>
      <c r="AC532" s="126"/>
      <c r="AD532" s="126"/>
      <c r="AE532" s="126"/>
    </row>
    <row r="533" spans="1:31" ht="13.6">
      <c r="A533" s="124"/>
      <c r="B533" s="125"/>
      <c r="C533" s="132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126"/>
      <c r="AC533" s="126"/>
      <c r="AD533" s="126"/>
      <c r="AE533" s="126"/>
    </row>
    <row r="534" spans="1:31" ht="13.6">
      <c r="A534" s="124"/>
      <c r="B534" s="125"/>
      <c r="C534" s="132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126"/>
      <c r="AC534" s="126"/>
      <c r="AD534" s="126"/>
      <c r="AE534" s="126"/>
    </row>
    <row r="535" spans="1:31" ht="13.6">
      <c r="A535" s="124"/>
      <c r="B535" s="125"/>
      <c r="C535" s="132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126"/>
      <c r="AC535" s="126"/>
      <c r="AD535" s="126"/>
      <c r="AE535" s="126"/>
    </row>
    <row r="536" spans="1:31" ht="13.6">
      <c r="A536" s="124"/>
      <c r="B536" s="125"/>
      <c r="C536" s="132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126"/>
      <c r="AC536" s="126"/>
      <c r="AD536" s="126"/>
      <c r="AE536" s="126"/>
    </row>
    <row r="537" spans="1:31" ht="13.6">
      <c r="A537" s="124"/>
      <c r="B537" s="125"/>
      <c r="C537" s="132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</row>
    <row r="538" spans="1:31" ht="13.6">
      <c r="A538" s="124"/>
      <c r="B538" s="125"/>
      <c r="C538" s="132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126"/>
      <c r="AC538" s="126"/>
      <c r="AD538" s="126"/>
      <c r="AE538" s="126"/>
    </row>
    <row r="539" spans="1:31" ht="13.6">
      <c r="A539" s="124"/>
      <c r="B539" s="125"/>
      <c r="C539" s="132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126"/>
      <c r="AC539" s="126"/>
      <c r="AD539" s="126"/>
      <c r="AE539" s="126"/>
    </row>
    <row r="540" spans="1:31" ht="13.6">
      <c r="A540" s="124"/>
      <c r="B540" s="125"/>
      <c r="C540" s="132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126"/>
      <c r="AC540" s="126"/>
      <c r="AD540" s="126"/>
      <c r="AE540" s="126"/>
    </row>
    <row r="541" spans="1:31" ht="13.6">
      <c r="A541" s="124"/>
      <c r="B541" s="125"/>
      <c r="C541" s="132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126"/>
      <c r="AC541" s="126"/>
      <c r="AD541" s="126"/>
      <c r="AE541" s="126"/>
    </row>
    <row r="542" spans="1:31" ht="13.6">
      <c r="A542" s="124"/>
      <c r="B542" s="125"/>
      <c r="C542" s="132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126"/>
      <c r="AC542" s="126"/>
      <c r="AD542" s="126"/>
      <c r="AE542" s="126"/>
    </row>
    <row r="543" spans="1:31" ht="13.6">
      <c r="A543" s="124"/>
      <c r="B543" s="125"/>
      <c r="C543" s="132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126"/>
      <c r="AC543" s="126"/>
      <c r="AD543" s="126"/>
      <c r="AE543" s="126"/>
    </row>
    <row r="544" spans="1:31" ht="13.6">
      <c r="A544" s="124"/>
      <c r="B544" s="125"/>
      <c r="C544" s="132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  <c r="AA544" s="126"/>
      <c r="AB544" s="126"/>
      <c r="AC544" s="126"/>
      <c r="AD544" s="126"/>
      <c r="AE544" s="126"/>
    </row>
    <row r="545" spans="1:31" ht="13.6">
      <c r="A545" s="124"/>
      <c r="B545" s="125"/>
      <c r="C545" s="132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</row>
    <row r="546" spans="1:31" ht="13.6">
      <c r="A546" s="124"/>
      <c r="B546" s="125"/>
      <c r="C546" s="132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126"/>
      <c r="AB546" s="126"/>
      <c r="AC546" s="126"/>
      <c r="AD546" s="126"/>
      <c r="AE546" s="126"/>
    </row>
    <row r="547" spans="1:31" ht="13.6">
      <c r="A547" s="124"/>
      <c r="B547" s="125"/>
      <c r="C547" s="132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  <c r="AA547" s="126"/>
      <c r="AB547" s="126"/>
      <c r="AC547" s="126"/>
      <c r="AD547" s="126"/>
      <c r="AE547" s="126"/>
    </row>
    <row r="548" spans="1:31" ht="13.6">
      <c r="A548" s="124"/>
      <c r="B548" s="125"/>
      <c r="C548" s="132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  <c r="AA548" s="126"/>
      <c r="AB548" s="126"/>
      <c r="AC548" s="126"/>
      <c r="AD548" s="126"/>
      <c r="AE548" s="126"/>
    </row>
    <row r="549" spans="1:31" ht="13.6">
      <c r="A549" s="124"/>
      <c r="B549" s="125"/>
      <c r="C549" s="132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  <c r="AA549" s="126"/>
      <c r="AB549" s="126"/>
      <c r="AC549" s="126"/>
      <c r="AD549" s="126"/>
      <c r="AE549" s="126"/>
    </row>
    <row r="550" spans="1:31" ht="13.6">
      <c r="A550" s="124"/>
      <c r="B550" s="125"/>
      <c r="C550" s="132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  <c r="AA550" s="126"/>
      <c r="AB550" s="126"/>
      <c r="AC550" s="126"/>
      <c r="AD550" s="126"/>
      <c r="AE550" s="126"/>
    </row>
    <row r="551" spans="1:31" ht="13.6">
      <c r="A551" s="124"/>
      <c r="B551" s="125"/>
      <c r="C551" s="132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  <c r="AA551" s="126"/>
      <c r="AB551" s="126"/>
      <c r="AC551" s="126"/>
      <c r="AD551" s="126"/>
      <c r="AE551" s="126"/>
    </row>
    <row r="552" spans="1:31" ht="13.6">
      <c r="A552" s="124"/>
      <c r="B552" s="125"/>
      <c r="C552" s="132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  <c r="AA552" s="126"/>
      <c r="AB552" s="126"/>
      <c r="AC552" s="126"/>
      <c r="AD552" s="126"/>
      <c r="AE552" s="126"/>
    </row>
    <row r="553" spans="1:31" ht="13.6">
      <c r="A553" s="124"/>
      <c r="B553" s="125"/>
      <c r="C553" s="132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126"/>
      <c r="AC553" s="126"/>
      <c r="AD553" s="126"/>
      <c r="AE553" s="126"/>
    </row>
    <row r="554" spans="1:31" ht="13.6">
      <c r="A554" s="124"/>
      <c r="B554" s="125"/>
      <c r="C554" s="132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126"/>
      <c r="AC554" s="126"/>
      <c r="AD554" s="126"/>
      <c r="AE554" s="126"/>
    </row>
    <row r="555" spans="1:31" ht="13.6">
      <c r="A555" s="124"/>
      <c r="B555" s="125"/>
      <c r="C555" s="132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  <c r="AA555" s="126"/>
      <c r="AB555" s="126"/>
      <c r="AC555" s="126"/>
      <c r="AD555" s="126"/>
      <c r="AE555" s="126"/>
    </row>
    <row r="556" spans="1:31" ht="13.6">
      <c r="A556" s="124"/>
      <c r="B556" s="125"/>
      <c r="C556" s="132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  <c r="AA556" s="126"/>
      <c r="AB556" s="126"/>
      <c r="AC556" s="126"/>
      <c r="AD556" s="126"/>
      <c r="AE556" s="126"/>
    </row>
    <row r="557" spans="1:31" ht="13.6">
      <c r="A557" s="124"/>
      <c r="B557" s="125"/>
      <c r="C557" s="132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  <c r="AA557" s="126"/>
      <c r="AB557" s="126"/>
      <c r="AC557" s="126"/>
      <c r="AD557" s="126"/>
      <c r="AE557" s="126"/>
    </row>
    <row r="558" spans="1:31" ht="13.6">
      <c r="A558" s="124"/>
      <c r="B558" s="125"/>
      <c r="C558" s="132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  <c r="AA558" s="126"/>
      <c r="AB558" s="126"/>
      <c r="AC558" s="126"/>
      <c r="AD558" s="126"/>
      <c r="AE558" s="126"/>
    </row>
    <row r="559" spans="1:31" ht="13.6">
      <c r="A559" s="124"/>
      <c r="B559" s="125"/>
      <c r="C559" s="132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  <c r="AA559" s="126"/>
      <c r="AB559" s="126"/>
      <c r="AC559" s="126"/>
      <c r="AD559" s="126"/>
      <c r="AE559" s="126"/>
    </row>
    <row r="560" spans="1:31" ht="13.6">
      <c r="A560" s="124"/>
      <c r="B560" s="125"/>
      <c r="C560" s="132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  <c r="AA560" s="126"/>
      <c r="AB560" s="126"/>
      <c r="AC560" s="126"/>
      <c r="AD560" s="126"/>
      <c r="AE560" s="126"/>
    </row>
    <row r="561" spans="1:31" ht="13.6">
      <c r="A561" s="124"/>
      <c r="B561" s="125"/>
      <c r="C561" s="132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  <c r="AA561" s="126"/>
      <c r="AB561" s="126"/>
      <c r="AC561" s="126"/>
      <c r="AD561" s="126"/>
      <c r="AE561" s="126"/>
    </row>
    <row r="562" spans="1:31" ht="13.6">
      <c r="A562" s="124"/>
      <c r="B562" s="125"/>
      <c r="C562" s="132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  <c r="AA562" s="126"/>
      <c r="AB562" s="126"/>
      <c r="AC562" s="126"/>
      <c r="AD562" s="126"/>
      <c r="AE562" s="126"/>
    </row>
    <row r="563" spans="1:31" ht="13.6">
      <c r="A563" s="124"/>
      <c r="B563" s="125"/>
      <c r="C563" s="132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126"/>
      <c r="AB563" s="126"/>
      <c r="AC563" s="126"/>
      <c r="AD563" s="126"/>
      <c r="AE563" s="126"/>
    </row>
    <row r="564" spans="1:31" ht="13.6">
      <c r="A564" s="124"/>
      <c r="B564" s="125"/>
      <c r="C564" s="132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126"/>
      <c r="AB564" s="126"/>
      <c r="AC564" s="126"/>
      <c r="AD564" s="126"/>
      <c r="AE564" s="126"/>
    </row>
    <row r="565" spans="1:31" ht="13.6">
      <c r="A565" s="124"/>
      <c r="B565" s="125"/>
      <c r="C565" s="132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  <c r="AA565" s="126"/>
      <c r="AB565" s="126"/>
      <c r="AC565" s="126"/>
      <c r="AD565" s="126"/>
      <c r="AE565" s="126"/>
    </row>
    <row r="566" spans="1:31" ht="13.6">
      <c r="A566" s="124"/>
      <c r="B566" s="125"/>
      <c r="C566" s="132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126"/>
      <c r="AC566" s="126"/>
      <c r="AD566" s="126"/>
      <c r="AE566" s="126"/>
    </row>
    <row r="567" spans="1:31" ht="13.6">
      <c r="A567" s="124"/>
      <c r="B567" s="125"/>
      <c r="C567" s="132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  <c r="AA567" s="126"/>
      <c r="AB567" s="126"/>
      <c r="AC567" s="126"/>
      <c r="AD567" s="126"/>
      <c r="AE567" s="126"/>
    </row>
    <row r="568" spans="1:31" ht="13.6">
      <c r="A568" s="124"/>
      <c r="B568" s="125"/>
      <c r="C568" s="132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  <c r="AA568" s="126"/>
      <c r="AB568" s="126"/>
      <c r="AC568" s="126"/>
      <c r="AD568" s="126"/>
      <c r="AE568" s="126"/>
    </row>
    <row r="569" spans="1:31" ht="13.6">
      <c r="A569" s="124"/>
      <c r="B569" s="125"/>
      <c r="C569" s="132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  <c r="AA569" s="126"/>
      <c r="AB569" s="126"/>
      <c r="AC569" s="126"/>
      <c r="AD569" s="126"/>
      <c r="AE569" s="126"/>
    </row>
    <row r="570" spans="1:31" ht="13.6">
      <c r="A570" s="124"/>
      <c r="B570" s="125"/>
      <c r="C570" s="132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126"/>
      <c r="AC570" s="126"/>
      <c r="AD570" s="126"/>
      <c r="AE570" s="126"/>
    </row>
    <row r="571" spans="1:31" ht="13.6">
      <c r="A571" s="124"/>
      <c r="B571" s="125"/>
      <c r="C571" s="132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126"/>
      <c r="AB571" s="126"/>
      <c r="AC571" s="126"/>
      <c r="AD571" s="126"/>
      <c r="AE571" s="126"/>
    </row>
    <row r="572" spans="1:31" ht="13.6">
      <c r="A572" s="124"/>
      <c r="B572" s="125"/>
      <c r="C572" s="132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  <c r="AA572" s="126"/>
      <c r="AB572" s="126"/>
      <c r="AC572" s="126"/>
      <c r="AD572" s="126"/>
      <c r="AE572" s="126"/>
    </row>
    <row r="573" spans="1:31" ht="13.6">
      <c r="A573" s="124"/>
      <c r="B573" s="125"/>
      <c r="C573" s="132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  <c r="AA573" s="126"/>
      <c r="AB573" s="126"/>
      <c r="AC573" s="126"/>
      <c r="AD573" s="126"/>
      <c r="AE573" s="126"/>
    </row>
    <row r="574" spans="1:31" ht="13.6">
      <c r="A574" s="124"/>
      <c r="B574" s="125"/>
      <c r="C574" s="132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  <c r="AA574" s="126"/>
      <c r="AB574" s="126"/>
      <c r="AC574" s="126"/>
      <c r="AD574" s="126"/>
      <c r="AE574" s="126"/>
    </row>
    <row r="575" spans="1:31" ht="13.6">
      <c r="A575" s="124"/>
      <c r="B575" s="125"/>
      <c r="C575" s="132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  <c r="AA575" s="126"/>
      <c r="AB575" s="126"/>
      <c r="AC575" s="126"/>
      <c r="AD575" s="126"/>
      <c r="AE575" s="126"/>
    </row>
    <row r="576" spans="1:31" ht="13.6">
      <c r="A576" s="124"/>
      <c r="B576" s="125"/>
      <c r="C576" s="132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  <c r="AA576" s="126"/>
      <c r="AB576" s="126"/>
      <c r="AC576" s="126"/>
      <c r="AD576" s="126"/>
      <c r="AE576" s="126"/>
    </row>
    <row r="577" spans="1:31" ht="13.6">
      <c r="A577" s="124"/>
      <c r="B577" s="125"/>
      <c r="C577" s="132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  <c r="AA577" s="126"/>
      <c r="AB577" s="126"/>
      <c r="AC577" s="126"/>
      <c r="AD577" s="126"/>
      <c r="AE577" s="126"/>
    </row>
    <row r="578" spans="1:31" ht="13.6">
      <c r="A578" s="124"/>
      <c r="B578" s="125"/>
      <c r="C578" s="132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  <c r="AA578" s="126"/>
      <c r="AB578" s="126"/>
      <c r="AC578" s="126"/>
      <c r="AD578" s="126"/>
      <c r="AE578" s="126"/>
    </row>
    <row r="579" spans="1:31" ht="13.6">
      <c r="A579" s="124"/>
      <c r="B579" s="125"/>
      <c r="C579" s="132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  <c r="AA579" s="126"/>
      <c r="AB579" s="126"/>
      <c r="AC579" s="126"/>
      <c r="AD579" s="126"/>
      <c r="AE579" s="126"/>
    </row>
    <row r="580" spans="1:31" ht="13.6">
      <c r="A580" s="124"/>
      <c r="B580" s="125"/>
      <c r="C580" s="132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  <c r="AA580" s="126"/>
      <c r="AB580" s="126"/>
      <c r="AC580" s="126"/>
      <c r="AD580" s="126"/>
      <c r="AE580" s="126"/>
    </row>
    <row r="581" spans="1:31" ht="13.6">
      <c r="A581" s="124"/>
      <c r="B581" s="125"/>
      <c r="C581" s="132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  <c r="AA581" s="126"/>
      <c r="AB581" s="126"/>
      <c r="AC581" s="126"/>
      <c r="AD581" s="126"/>
      <c r="AE581" s="126"/>
    </row>
    <row r="582" spans="1:31" ht="13.6">
      <c r="A582" s="124"/>
      <c r="B582" s="125"/>
      <c r="C582" s="132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  <c r="AA582" s="126"/>
      <c r="AB582" s="126"/>
      <c r="AC582" s="126"/>
      <c r="AD582" s="126"/>
      <c r="AE582" s="126"/>
    </row>
    <row r="583" spans="1:31" ht="13.6">
      <c r="A583" s="124"/>
      <c r="B583" s="125"/>
      <c r="C583" s="132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126"/>
      <c r="AB583" s="126"/>
      <c r="AC583" s="126"/>
      <c r="AD583" s="126"/>
      <c r="AE583" s="126"/>
    </row>
    <row r="584" spans="1:31" ht="13.6">
      <c r="A584" s="124"/>
      <c r="B584" s="125"/>
      <c r="C584" s="132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126"/>
      <c r="AC584" s="126"/>
      <c r="AD584" s="126"/>
      <c r="AE584" s="126"/>
    </row>
    <row r="585" spans="1:31" ht="13.6">
      <c r="A585" s="124"/>
      <c r="B585" s="125"/>
      <c r="C585" s="132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126"/>
      <c r="AC585" s="126"/>
      <c r="AD585" s="126"/>
      <c r="AE585" s="126"/>
    </row>
    <row r="586" spans="1:31" ht="13.6">
      <c r="A586" s="124"/>
      <c r="B586" s="125"/>
      <c r="C586" s="132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  <c r="AA586" s="126"/>
      <c r="AB586" s="126"/>
      <c r="AC586" s="126"/>
      <c r="AD586" s="126"/>
      <c r="AE586" s="126"/>
    </row>
    <row r="587" spans="1:31" ht="13.6">
      <c r="A587" s="124"/>
      <c r="B587" s="125"/>
      <c r="C587" s="132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  <c r="AA587" s="126"/>
      <c r="AB587" s="126"/>
      <c r="AC587" s="126"/>
      <c r="AD587" s="126"/>
      <c r="AE587" s="126"/>
    </row>
    <row r="588" spans="1:31" ht="13.6">
      <c r="A588" s="124"/>
      <c r="B588" s="125"/>
      <c r="C588" s="132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  <c r="AA588" s="126"/>
      <c r="AB588" s="126"/>
      <c r="AC588" s="126"/>
      <c r="AD588" s="126"/>
      <c r="AE588" s="126"/>
    </row>
    <row r="589" spans="1:31" ht="13.6">
      <c r="A589" s="124"/>
      <c r="B589" s="125"/>
      <c r="C589" s="132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  <c r="AA589" s="126"/>
      <c r="AB589" s="126"/>
      <c r="AC589" s="126"/>
      <c r="AD589" s="126"/>
      <c r="AE589" s="126"/>
    </row>
    <row r="590" spans="1:31" ht="13.6">
      <c r="A590" s="124"/>
      <c r="B590" s="125"/>
      <c r="C590" s="132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  <c r="AA590" s="126"/>
      <c r="AB590" s="126"/>
      <c r="AC590" s="126"/>
      <c r="AD590" s="126"/>
      <c r="AE590" s="126"/>
    </row>
    <row r="591" spans="1:31" ht="13.6">
      <c r="A591" s="124"/>
      <c r="B591" s="125"/>
      <c r="C591" s="132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126"/>
      <c r="AC591" s="126"/>
      <c r="AD591" s="126"/>
      <c r="AE591" s="126"/>
    </row>
    <row r="592" spans="1:31" ht="13.6">
      <c r="A592" s="124"/>
      <c r="B592" s="125"/>
      <c r="C592" s="132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  <c r="AA592" s="126"/>
      <c r="AB592" s="126"/>
      <c r="AC592" s="126"/>
      <c r="AD592" s="126"/>
      <c r="AE592" s="126"/>
    </row>
    <row r="593" spans="1:31" ht="13.6">
      <c r="A593" s="124"/>
      <c r="B593" s="125"/>
      <c r="C593" s="132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  <c r="AA593" s="126"/>
      <c r="AB593" s="126"/>
      <c r="AC593" s="126"/>
      <c r="AD593" s="126"/>
      <c r="AE593" s="126"/>
    </row>
    <row r="594" spans="1:31" ht="13.6">
      <c r="A594" s="124"/>
      <c r="B594" s="125"/>
      <c r="C594" s="132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  <c r="AA594" s="126"/>
      <c r="AB594" s="126"/>
      <c r="AC594" s="126"/>
      <c r="AD594" s="126"/>
      <c r="AE594" s="126"/>
    </row>
    <row r="595" spans="1:31" ht="13.6">
      <c r="A595" s="124"/>
      <c r="B595" s="125"/>
      <c r="C595" s="132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  <c r="AA595" s="126"/>
      <c r="AB595" s="126"/>
      <c r="AC595" s="126"/>
      <c r="AD595" s="126"/>
      <c r="AE595" s="126"/>
    </row>
    <row r="596" spans="1:31" ht="13.6">
      <c r="A596" s="124"/>
      <c r="B596" s="125"/>
      <c r="C596" s="132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  <c r="AA596" s="126"/>
      <c r="AB596" s="126"/>
      <c r="AC596" s="126"/>
      <c r="AD596" s="126"/>
      <c r="AE596" s="126"/>
    </row>
    <row r="597" spans="1:31" ht="13.6">
      <c r="A597" s="124"/>
      <c r="B597" s="125"/>
      <c r="C597" s="132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  <c r="AA597" s="126"/>
      <c r="AB597" s="126"/>
      <c r="AC597" s="126"/>
      <c r="AD597" s="126"/>
      <c r="AE597" s="126"/>
    </row>
    <row r="598" spans="1:31" ht="13.6">
      <c r="A598" s="124"/>
      <c r="B598" s="125"/>
      <c r="C598" s="132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  <c r="AA598" s="126"/>
      <c r="AB598" s="126"/>
      <c r="AC598" s="126"/>
      <c r="AD598" s="126"/>
      <c r="AE598" s="126"/>
    </row>
    <row r="599" spans="1:31" ht="13.6">
      <c r="A599" s="124"/>
      <c r="B599" s="125"/>
      <c r="C599" s="132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  <c r="AA599" s="126"/>
      <c r="AB599" s="126"/>
      <c r="AC599" s="126"/>
      <c r="AD599" s="126"/>
      <c r="AE599" s="126"/>
    </row>
    <row r="600" spans="1:31" ht="13.6">
      <c r="A600" s="124"/>
      <c r="B600" s="125"/>
      <c r="C600" s="132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  <c r="AA600" s="126"/>
      <c r="AB600" s="126"/>
      <c r="AC600" s="126"/>
      <c r="AD600" s="126"/>
      <c r="AE600" s="126"/>
    </row>
    <row r="601" spans="1:31" ht="13.6">
      <c r="A601" s="124"/>
      <c r="B601" s="125"/>
      <c r="C601" s="132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  <c r="AA601" s="126"/>
      <c r="AB601" s="126"/>
      <c r="AC601" s="126"/>
      <c r="AD601" s="126"/>
      <c r="AE601" s="126"/>
    </row>
    <row r="602" spans="1:31" ht="13.6">
      <c r="A602" s="124"/>
      <c r="B602" s="125"/>
      <c r="C602" s="132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  <c r="AA602" s="126"/>
      <c r="AB602" s="126"/>
      <c r="AC602" s="126"/>
      <c r="AD602" s="126"/>
      <c r="AE602" s="126"/>
    </row>
    <row r="603" spans="1:31" ht="13.6">
      <c r="A603" s="124"/>
      <c r="B603" s="125"/>
      <c r="C603" s="132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</row>
    <row r="604" spans="1:31" ht="13.6">
      <c r="A604" s="124"/>
      <c r="B604" s="125"/>
      <c r="C604" s="132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  <c r="AA604" s="126"/>
      <c r="AB604" s="126"/>
      <c r="AC604" s="126"/>
      <c r="AD604" s="126"/>
      <c r="AE604" s="126"/>
    </row>
    <row r="605" spans="1:31" ht="13.6">
      <c r="A605" s="124"/>
      <c r="B605" s="125"/>
      <c r="C605" s="132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  <c r="AA605" s="126"/>
      <c r="AB605" s="126"/>
      <c r="AC605" s="126"/>
      <c r="AD605" s="126"/>
      <c r="AE605" s="126"/>
    </row>
    <row r="606" spans="1:31" ht="13.6">
      <c r="A606" s="124"/>
      <c r="B606" s="125"/>
      <c r="C606" s="132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  <c r="AA606" s="126"/>
      <c r="AB606" s="126"/>
      <c r="AC606" s="126"/>
      <c r="AD606" s="126"/>
      <c r="AE606" s="126"/>
    </row>
    <row r="607" spans="1:31" ht="13.6">
      <c r="A607" s="124"/>
      <c r="B607" s="125"/>
      <c r="C607" s="132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  <c r="AA607" s="126"/>
      <c r="AB607" s="126"/>
      <c r="AC607" s="126"/>
      <c r="AD607" s="126"/>
      <c r="AE607" s="126"/>
    </row>
    <row r="608" spans="1:31" ht="13.6">
      <c r="A608" s="124"/>
      <c r="B608" s="125"/>
      <c r="C608" s="132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  <c r="AA608" s="126"/>
      <c r="AB608" s="126"/>
      <c r="AC608" s="126"/>
      <c r="AD608" s="126"/>
      <c r="AE608" s="126"/>
    </row>
    <row r="609" spans="1:31" ht="13.6">
      <c r="A609" s="124"/>
      <c r="B609" s="125"/>
      <c r="C609" s="132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  <c r="AA609" s="126"/>
      <c r="AB609" s="126"/>
      <c r="AC609" s="126"/>
      <c r="AD609" s="126"/>
      <c r="AE609" s="126"/>
    </row>
    <row r="610" spans="1:31" ht="13.6">
      <c r="A610" s="124"/>
      <c r="B610" s="125"/>
      <c r="C610" s="132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  <c r="AA610" s="126"/>
      <c r="AB610" s="126"/>
      <c r="AC610" s="126"/>
      <c r="AD610" s="126"/>
      <c r="AE610" s="126"/>
    </row>
    <row r="611" spans="1:31" ht="13.6">
      <c r="A611" s="124"/>
      <c r="B611" s="125"/>
      <c r="C611" s="132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  <c r="AA611" s="126"/>
      <c r="AB611" s="126"/>
      <c r="AC611" s="126"/>
      <c r="AD611" s="126"/>
      <c r="AE611" s="126"/>
    </row>
    <row r="612" spans="1:31" ht="13.6">
      <c r="A612" s="124"/>
      <c r="B612" s="125"/>
      <c r="C612" s="132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  <c r="AA612" s="126"/>
      <c r="AB612" s="126"/>
      <c r="AC612" s="126"/>
      <c r="AD612" s="126"/>
      <c r="AE612" s="126"/>
    </row>
    <row r="613" spans="1:31" ht="13.6">
      <c r="A613" s="124"/>
      <c r="B613" s="125"/>
      <c r="C613" s="132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  <c r="AA613" s="126"/>
      <c r="AB613" s="126"/>
      <c r="AC613" s="126"/>
      <c r="AD613" s="126"/>
      <c r="AE613" s="126"/>
    </row>
    <row r="614" spans="1:31" ht="13.6">
      <c r="A614" s="124"/>
      <c r="B614" s="125"/>
      <c r="C614" s="132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  <c r="AA614" s="126"/>
      <c r="AB614" s="126"/>
      <c r="AC614" s="126"/>
      <c r="AD614" s="126"/>
      <c r="AE614" s="126"/>
    </row>
    <row r="615" spans="1:31" ht="13.6">
      <c r="A615" s="124"/>
      <c r="B615" s="125"/>
      <c r="C615" s="132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  <c r="AA615" s="126"/>
      <c r="AB615" s="126"/>
      <c r="AC615" s="126"/>
      <c r="AD615" s="126"/>
      <c r="AE615" s="126"/>
    </row>
    <row r="616" spans="1:31" ht="13.6">
      <c r="A616" s="124"/>
      <c r="B616" s="125"/>
      <c r="C616" s="132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  <c r="AA616" s="126"/>
      <c r="AB616" s="126"/>
      <c r="AC616" s="126"/>
      <c r="AD616" s="126"/>
      <c r="AE616" s="126"/>
    </row>
    <row r="617" spans="1:31" ht="13.6">
      <c r="A617" s="124"/>
      <c r="B617" s="125"/>
      <c r="C617" s="132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  <c r="AA617" s="126"/>
      <c r="AB617" s="126"/>
      <c r="AC617" s="126"/>
      <c r="AD617" s="126"/>
      <c r="AE617" s="126"/>
    </row>
    <row r="618" spans="1:31" ht="13.6">
      <c r="A618" s="124"/>
      <c r="B618" s="125"/>
      <c r="C618" s="132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  <c r="AA618" s="126"/>
      <c r="AB618" s="126"/>
      <c r="AC618" s="126"/>
      <c r="AD618" s="126"/>
      <c r="AE618" s="126"/>
    </row>
    <row r="619" spans="1:31" ht="13.6">
      <c r="A619" s="124"/>
      <c r="B619" s="125"/>
      <c r="C619" s="132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  <c r="AA619" s="126"/>
      <c r="AB619" s="126"/>
      <c r="AC619" s="126"/>
      <c r="AD619" s="126"/>
      <c r="AE619" s="126"/>
    </row>
    <row r="620" spans="1:31" ht="13.6">
      <c r="A620" s="124"/>
      <c r="B620" s="125"/>
      <c r="C620" s="132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  <c r="AA620" s="126"/>
      <c r="AB620" s="126"/>
      <c r="AC620" s="126"/>
      <c r="AD620" s="126"/>
      <c r="AE620" s="126"/>
    </row>
    <row r="621" spans="1:31" ht="13.6">
      <c r="A621" s="124"/>
      <c r="B621" s="125"/>
      <c r="C621" s="132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  <c r="AA621" s="126"/>
      <c r="AB621" s="126"/>
      <c r="AC621" s="126"/>
      <c r="AD621" s="126"/>
      <c r="AE621" s="126"/>
    </row>
    <row r="622" spans="1:31" ht="13.6">
      <c r="A622" s="124"/>
      <c r="B622" s="125"/>
      <c r="C622" s="132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  <c r="AA622" s="126"/>
      <c r="AB622" s="126"/>
      <c r="AC622" s="126"/>
      <c r="AD622" s="126"/>
      <c r="AE622" s="126"/>
    </row>
    <row r="623" spans="1:31" ht="13.6">
      <c r="A623" s="124"/>
      <c r="B623" s="125"/>
      <c r="C623" s="132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  <c r="AA623" s="126"/>
      <c r="AB623" s="126"/>
      <c r="AC623" s="126"/>
      <c r="AD623" s="126"/>
      <c r="AE623" s="126"/>
    </row>
    <row r="624" spans="1:31" ht="13.6">
      <c r="A624" s="124"/>
      <c r="B624" s="125"/>
      <c r="C624" s="132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  <c r="AA624" s="126"/>
      <c r="AB624" s="126"/>
      <c r="AC624" s="126"/>
      <c r="AD624" s="126"/>
      <c r="AE624" s="126"/>
    </row>
    <row r="625" spans="1:31" ht="13.6">
      <c r="A625" s="124"/>
      <c r="B625" s="125"/>
      <c r="C625" s="132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  <c r="AA625" s="126"/>
      <c r="AB625" s="126"/>
      <c r="AC625" s="126"/>
      <c r="AD625" s="126"/>
      <c r="AE625" s="126"/>
    </row>
    <row r="626" spans="1:31" ht="13.6">
      <c r="A626" s="124"/>
      <c r="B626" s="125"/>
      <c r="C626" s="132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  <c r="AA626" s="126"/>
      <c r="AB626" s="126"/>
      <c r="AC626" s="126"/>
      <c r="AD626" s="126"/>
      <c r="AE626" s="126"/>
    </row>
    <row r="627" spans="1:31" ht="13.6">
      <c r="A627" s="124"/>
      <c r="B627" s="125"/>
      <c r="C627" s="132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  <c r="AA627" s="126"/>
      <c r="AB627" s="126"/>
      <c r="AC627" s="126"/>
      <c r="AD627" s="126"/>
      <c r="AE627" s="126"/>
    </row>
    <row r="628" spans="1:31" ht="13.6">
      <c r="A628" s="124"/>
      <c r="B628" s="125"/>
      <c r="C628" s="132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  <c r="AA628" s="126"/>
      <c r="AB628" s="126"/>
      <c r="AC628" s="126"/>
      <c r="AD628" s="126"/>
      <c r="AE628" s="126"/>
    </row>
    <row r="629" spans="1:31" ht="13.6">
      <c r="A629" s="124"/>
      <c r="B629" s="125"/>
      <c r="C629" s="132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  <c r="AA629" s="126"/>
      <c r="AB629" s="126"/>
      <c r="AC629" s="126"/>
      <c r="AD629" s="126"/>
      <c r="AE629" s="126"/>
    </row>
    <row r="630" spans="1:31" ht="13.6">
      <c r="A630" s="124"/>
      <c r="B630" s="125"/>
      <c r="C630" s="132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  <c r="AA630" s="126"/>
      <c r="AB630" s="126"/>
      <c r="AC630" s="126"/>
      <c r="AD630" s="126"/>
      <c r="AE630" s="126"/>
    </row>
    <row r="631" spans="1:31" ht="13.6">
      <c r="A631" s="124"/>
      <c r="B631" s="125"/>
      <c r="C631" s="132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  <c r="AA631" s="126"/>
      <c r="AB631" s="126"/>
      <c r="AC631" s="126"/>
      <c r="AD631" s="126"/>
      <c r="AE631" s="126"/>
    </row>
    <row r="632" spans="1:31" ht="13.6">
      <c r="A632" s="124"/>
      <c r="B632" s="125"/>
      <c r="C632" s="132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  <c r="AA632" s="126"/>
      <c r="AB632" s="126"/>
      <c r="AC632" s="126"/>
      <c r="AD632" s="126"/>
      <c r="AE632" s="126"/>
    </row>
    <row r="633" spans="1:31" ht="13.6">
      <c r="A633" s="124"/>
      <c r="B633" s="125"/>
      <c r="C633" s="132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  <c r="AA633" s="126"/>
      <c r="AB633" s="126"/>
      <c r="AC633" s="126"/>
      <c r="AD633" s="126"/>
      <c r="AE633" s="126"/>
    </row>
    <row r="634" spans="1:31" ht="13.6">
      <c r="A634" s="124"/>
      <c r="B634" s="125"/>
      <c r="C634" s="132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  <c r="AA634" s="126"/>
      <c r="AB634" s="126"/>
      <c r="AC634" s="126"/>
      <c r="AD634" s="126"/>
      <c r="AE634" s="126"/>
    </row>
    <row r="635" spans="1:31" ht="13.6">
      <c r="A635" s="124"/>
      <c r="B635" s="125"/>
      <c r="C635" s="132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  <c r="AA635" s="126"/>
      <c r="AB635" s="126"/>
      <c r="AC635" s="126"/>
      <c r="AD635" s="126"/>
      <c r="AE635" s="126"/>
    </row>
    <row r="636" spans="1:31" ht="13.6">
      <c r="A636" s="124"/>
      <c r="B636" s="125"/>
      <c r="C636" s="132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  <c r="AA636" s="126"/>
      <c r="AB636" s="126"/>
      <c r="AC636" s="126"/>
      <c r="AD636" s="126"/>
      <c r="AE636" s="126"/>
    </row>
    <row r="637" spans="1:31" ht="13.6">
      <c r="A637" s="124"/>
      <c r="B637" s="125"/>
      <c r="C637" s="132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  <c r="AA637" s="126"/>
      <c r="AB637" s="126"/>
      <c r="AC637" s="126"/>
      <c r="AD637" s="126"/>
      <c r="AE637" s="126"/>
    </row>
    <row r="638" spans="1:31" ht="13.6">
      <c r="A638" s="124"/>
      <c r="B638" s="125"/>
      <c r="C638" s="132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  <c r="AA638" s="126"/>
      <c r="AB638" s="126"/>
      <c r="AC638" s="126"/>
      <c r="AD638" s="126"/>
      <c r="AE638" s="126"/>
    </row>
    <row r="639" spans="1:31" ht="13.6">
      <c r="A639" s="124"/>
      <c r="B639" s="125"/>
      <c r="C639" s="132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  <c r="AA639" s="126"/>
      <c r="AB639" s="126"/>
      <c r="AC639" s="126"/>
      <c r="AD639" s="126"/>
      <c r="AE639" s="126"/>
    </row>
    <row r="640" spans="1:31" ht="13.6">
      <c r="A640" s="124"/>
      <c r="B640" s="125"/>
      <c r="C640" s="132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  <c r="AA640" s="126"/>
      <c r="AB640" s="126"/>
      <c r="AC640" s="126"/>
      <c r="AD640" s="126"/>
      <c r="AE640" s="126"/>
    </row>
    <row r="641" spans="1:31" ht="13.6">
      <c r="A641" s="124"/>
      <c r="B641" s="125"/>
      <c r="C641" s="132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  <c r="AA641" s="126"/>
      <c r="AB641" s="126"/>
      <c r="AC641" s="126"/>
      <c r="AD641" s="126"/>
      <c r="AE641" s="126"/>
    </row>
    <row r="642" spans="1:31" ht="13.6">
      <c r="A642" s="124"/>
      <c r="B642" s="125"/>
      <c r="C642" s="132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  <c r="AA642" s="126"/>
      <c r="AB642" s="126"/>
      <c r="AC642" s="126"/>
      <c r="AD642" s="126"/>
      <c r="AE642" s="126"/>
    </row>
    <row r="643" spans="1:31" ht="13.6">
      <c r="A643" s="124"/>
      <c r="B643" s="125"/>
      <c r="C643" s="132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  <c r="AA643" s="126"/>
      <c r="AB643" s="126"/>
      <c r="AC643" s="126"/>
      <c r="AD643" s="126"/>
      <c r="AE643" s="126"/>
    </row>
    <row r="644" spans="1:31" ht="13.6">
      <c r="A644" s="124"/>
      <c r="B644" s="125"/>
      <c r="C644" s="132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  <c r="AA644" s="126"/>
      <c r="AB644" s="126"/>
      <c r="AC644" s="126"/>
      <c r="AD644" s="126"/>
      <c r="AE644" s="126"/>
    </row>
    <row r="645" spans="1:31" ht="13.6">
      <c r="A645" s="124"/>
      <c r="B645" s="125"/>
      <c r="C645" s="132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  <c r="AA645" s="126"/>
      <c r="AB645" s="126"/>
      <c r="AC645" s="126"/>
      <c r="AD645" s="126"/>
      <c r="AE645" s="126"/>
    </row>
    <row r="646" spans="1:31" ht="13.6">
      <c r="A646" s="124"/>
      <c r="B646" s="125"/>
      <c r="C646" s="132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  <c r="AA646" s="126"/>
      <c r="AB646" s="126"/>
      <c r="AC646" s="126"/>
      <c r="AD646" s="126"/>
      <c r="AE646" s="126"/>
    </row>
    <row r="647" spans="1:31" ht="13.6">
      <c r="A647" s="124"/>
      <c r="B647" s="125"/>
      <c r="C647" s="132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  <c r="AA647" s="126"/>
      <c r="AB647" s="126"/>
      <c r="AC647" s="126"/>
      <c r="AD647" s="126"/>
      <c r="AE647" s="126"/>
    </row>
    <row r="648" spans="1:31" ht="13.6">
      <c r="A648" s="124"/>
      <c r="B648" s="125"/>
      <c r="C648" s="132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  <c r="AA648" s="126"/>
      <c r="AB648" s="126"/>
      <c r="AC648" s="126"/>
      <c r="AD648" s="126"/>
      <c r="AE648" s="126"/>
    </row>
    <row r="649" spans="1:31" ht="13.6">
      <c r="A649" s="124"/>
      <c r="B649" s="125"/>
      <c r="C649" s="132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  <c r="AA649" s="126"/>
      <c r="AB649" s="126"/>
      <c r="AC649" s="126"/>
      <c r="AD649" s="126"/>
      <c r="AE649" s="126"/>
    </row>
    <row r="650" spans="1:31" ht="13.6">
      <c r="A650" s="124"/>
      <c r="B650" s="125"/>
      <c r="C650" s="132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  <c r="AA650" s="126"/>
      <c r="AB650" s="126"/>
      <c r="AC650" s="126"/>
      <c r="AD650" s="126"/>
      <c r="AE650" s="126"/>
    </row>
    <row r="651" spans="1:31" ht="13.6">
      <c r="A651" s="124"/>
      <c r="B651" s="125"/>
      <c r="C651" s="132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  <c r="AA651" s="126"/>
      <c r="AB651" s="126"/>
      <c r="AC651" s="126"/>
      <c r="AD651" s="126"/>
      <c r="AE651" s="126"/>
    </row>
    <row r="652" spans="1:31" ht="13.6">
      <c r="A652" s="124"/>
      <c r="B652" s="125"/>
      <c r="C652" s="132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  <c r="AA652" s="126"/>
      <c r="AB652" s="126"/>
      <c r="AC652" s="126"/>
      <c r="AD652" s="126"/>
      <c r="AE652" s="126"/>
    </row>
    <row r="653" spans="1:31" ht="13.6">
      <c r="A653" s="124"/>
      <c r="B653" s="125"/>
      <c r="C653" s="132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  <c r="AA653" s="126"/>
      <c r="AB653" s="126"/>
      <c r="AC653" s="126"/>
      <c r="AD653" s="126"/>
      <c r="AE653" s="126"/>
    </row>
    <row r="654" spans="1:31" ht="13.6">
      <c r="A654" s="124"/>
      <c r="B654" s="125"/>
      <c r="C654" s="132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  <c r="AA654" s="126"/>
      <c r="AB654" s="126"/>
      <c r="AC654" s="126"/>
      <c r="AD654" s="126"/>
      <c r="AE654" s="126"/>
    </row>
    <row r="655" spans="1:31" ht="13.6">
      <c r="A655" s="124"/>
      <c r="B655" s="125"/>
      <c r="C655" s="132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  <c r="AA655" s="126"/>
      <c r="AB655" s="126"/>
      <c r="AC655" s="126"/>
      <c r="AD655" s="126"/>
      <c r="AE655" s="126"/>
    </row>
    <row r="656" spans="1:31" ht="13.6">
      <c r="A656" s="124"/>
      <c r="B656" s="125"/>
      <c r="C656" s="132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  <c r="AA656" s="126"/>
      <c r="AB656" s="126"/>
      <c r="AC656" s="126"/>
      <c r="AD656" s="126"/>
      <c r="AE656" s="126"/>
    </row>
    <row r="657" spans="1:31" ht="13.6">
      <c r="A657" s="124"/>
      <c r="B657" s="125"/>
      <c r="C657" s="132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  <c r="AA657" s="126"/>
      <c r="AB657" s="126"/>
      <c r="AC657" s="126"/>
      <c r="AD657" s="126"/>
      <c r="AE657" s="126"/>
    </row>
    <row r="658" spans="1:31" ht="13.6">
      <c r="A658" s="124"/>
      <c r="B658" s="125"/>
      <c r="C658" s="132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  <c r="AA658" s="126"/>
      <c r="AB658" s="126"/>
      <c r="AC658" s="126"/>
      <c r="AD658" s="126"/>
      <c r="AE658" s="126"/>
    </row>
    <row r="659" spans="1:31" ht="13.6">
      <c r="A659" s="124"/>
      <c r="B659" s="125"/>
      <c r="C659" s="132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  <c r="AA659" s="126"/>
      <c r="AB659" s="126"/>
      <c r="AC659" s="126"/>
      <c r="AD659" s="126"/>
      <c r="AE659" s="126"/>
    </row>
    <row r="660" spans="1:31" ht="13.6">
      <c r="A660" s="124"/>
      <c r="B660" s="125"/>
      <c r="C660" s="132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  <c r="AA660" s="126"/>
      <c r="AB660" s="126"/>
      <c r="AC660" s="126"/>
      <c r="AD660" s="126"/>
      <c r="AE660" s="126"/>
    </row>
    <row r="661" spans="1:31" ht="13.6">
      <c r="A661" s="124"/>
      <c r="B661" s="125"/>
      <c r="C661" s="132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  <c r="AA661" s="126"/>
      <c r="AB661" s="126"/>
      <c r="AC661" s="126"/>
      <c r="AD661" s="126"/>
      <c r="AE661" s="126"/>
    </row>
    <row r="662" spans="1:31" ht="13.6">
      <c r="A662" s="124"/>
      <c r="B662" s="125"/>
      <c r="C662" s="132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  <c r="AA662" s="126"/>
      <c r="AB662" s="126"/>
      <c r="AC662" s="126"/>
      <c r="AD662" s="126"/>
      <c r="AE662" s="126"/>
    </row>
    <row r="663" spans="1:31" ht="13.6">
      <c r="A663" s="124"/>
      <c r="B663" s="125"/>
      <c r="C663" s="132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  <c r="AA663" s="126"/>
      <c r="AB663" s="126"/>
      <c r="AC663" s="126"/>
      <c r="AD663" s="126"/>
      <c r="AE663" s="126"/>
    </row>
    <row r="664" spans="1:31" ht="13.6">
      <c r="A664" s="124"/>
      <c r="B664" s="125"/>
      <c r="C664" s="132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  <c r="AA664" s="126"/>
      <c r="AB664" s="126"/>
      <c r="AC664" s="126"/>
      <c r="AD664" s="126"/>
      <c r="AE664" s="126"/>
    </row>
    <row r="665" spans="1:31" ht="13.6">
      <c r="A665" s="124"/>
      <c r="B665" s="125"/>
      <c r="C665" s="132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  <c r="AA665" s="126"/>
      <c r="AB665" s="126"/>
      <c r="AC665" s="126"/>
      <c r="AD665" s="126"/>
      <c r="AE665" s="126"/>
    </row>
    <row r="666" spans="1:31" ht="13.6">
      <c r="A666" s="124"/>
      <c r="B666" s="125"/>
      <c r="C666" s="132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  <c r="AA666" s="126"/>
      <c r="AB666" s="126"/>
      <c r="AC666" s="126"/>
      <c r="AD666" s="126"/>
      <c r="AE666" s="126"/>
    </row>
    <row r="667" spans="1:31" ht="13.6">
      <c r="A667" s="124"/>
      <c r="B667" s="125"/>
      <c r="C667" s="132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  <c r="AA667" s="126"/>
      <c r="AB667" s="126"/>
      <c r="AC667" s="126"/>
      <c r="AD667" s="126"/>
      <c r="AE667" s="126"/>
    </row>
    <row r="668" spans="1:31" ht="13.6">
      <c r="A668" s="124"/>
      <c r="B668" s="125"/>
      <c r="C668" s="132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  <c r="AA668" s="126"/>
      <c r="AB668" s="126"/>
      <c r="AC668" s="126"/>
      <c r="AD668" s="126"/>
      <c r="AE668" s="126"/>
    </row>
    <row r="669" spans="1:31" ht="13.6">
      <c r="A669" s="124"/>
      <c r="B669" s="125"/>
      <c r="C669" s="132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  <c r="AA669" s="126"/>
      <c r="AB669" s="126"/>
      <c r="AC669" s="126"/>
      <c r="AD669" s="126"/>
      <c r="AE669" s="126"/>
    </row>
    <row r="670" spans="1:31" ht="13.6">
      <c r="A670" s="124"/>
      <c r="B670" s="125"/>
      <c r="C670" s="132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  <c r="AA670" s="126"/>
      <c r="AB670" s="126"/>
      <c r="AC670" s="126"/>
      <c r="AD670" s="126"/>
      <c r="AE670" s="126"/>
    </row>
    <row r="671" spans="1:31" ht="13.6">
      <c r="A671" s="124"/>
      <c r="B671" s="125"/>
      <c r="C671" s="132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  <c r="AA671" s="126"/>
      <c r="AB671" s="126"/>
      <c r="AC671" s="126"/>
      <c r="AD671" s="126"/>
      <c r="AE671" s="126"/>
    </row>
    <row r="672" spans="1:31" ht="13.6">
      <c r="A672" s="124"/>
      <c r="B672" s="125"/>
      <c r="C672" s="132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  <c r="AA672" s="126"/>
      <c r="AB672" s="126"/>
      <c r="AC672" s="126"/>
      <c r="AD672" s="126"/>
      <c r="AE672" s="126"/>
    </row>
    <row r="673" spans="1:31" ht="13.6">
      <c r="A673" s="124"/>
      <c r="B673" s="125"/>
      <c r="C673" s="132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  <c r="AA673" s="126"/>
      <c r="AB673" s="126"/>
      <c r="AC673" s="126"/>
      <c r="AD673" s="126"/>
      <c r="AE673" s="126"/>
    </row>
    <row r="674" spans="1:31" ht="13.6">
      <c r="A674" s="124"/>
      <c r="B674" s="125"/>
      <c r="C674" s="132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  <c r="AA674" s="126"/>
      <c r="AB674" s="126"/>
      <c r="AC674" s="126"/>
      <c r="AD674" s="126"/>
      <c r="AE674" s="126"/>
    </row>
    <row r="675" spans="1:31" ht="13.6">
      <c r="A675" s="124"/>
      <c r="B675" s="125"/>
      <c r="C675" s="132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  <c r="AA675" s="126"/>
      <c r="AB675" s="126"/>
      <c r="AC675" s="126"/>
      <c r="AD675" s="126"/>
      <c r="AE675" s="126"/>
    </row>
    <row r="676" spans="1:31" ht="13.6">
      <c r="A676" s="124"/>
      <c r="B676" s="125"/>
      <c r="C676" s="132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  <c r="AA676" s="126"/>
      <c r="AB676" s="126"/>
      <c r="AC676" s="126"/>
      <c r="AD676" s="126"/>
      <c r="AE676" s="126"/>
    </row>
    <row r="677" spans="1:31" ht="13.6">
      <c r="A677" s="124"/>
      <c r="B677" s="125"/>
      <c r="C677" s="132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  <c r="AA677" s="126"/>
      <c r="AB677" s="126"/>
      <c r="AC677" s="126"/>
      <c r="AD677" s="126"/>
      <c r="AE677" s="126"/>
    </row>
    <row r="678" spans="1:31" ht="13.6">
      <c r="A678" s="124"/>
      <c r="B678" s="125"/>
      <c r="C678" s="132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  <c r="AA678" s="126"/>
      <c r="AB678" s="126"/>
      <c r="AC678" s="126"/>
      <c r="AD678" s="126"/>
      <c r="AE678" s="126"/>
    </row>
    <row r="679" spans="1:31" ht="13.6">
      <c r="A679" s="124"/>
      <c r="B679" s="125"/>
      <c r="C679" s="132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  <c r="AA679" s="126"/>
      <c r="AB679" s="126"/>
      <c r="AC679" s="126"/>
      <c r="AD679" s="126"/>
      <c r="AE679" s="126"/>
    </row>
    <row r="680" spans="1:31" ht="13.6">
      <c r="A680" s="124"/>
      <c r="B680" s="125"/>
      <c r="C680" s="132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  <c r="AA680" s="126"/>
      <c r="AB680" s="126"/>
      <c r="AC680" s="126"/>
      <c r="AD680" s="126"/>
      <c r="AE680" s="126"/>
    </row>
    <row r="681" spans="1:31" ht="13.6">
      <c r="A681" s="124"/>
      <c r="B681" s="125"/>
      <c r="C681" s="132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  <c r="AA681" s="126"/>
      <c r="AB681" s="126"/>
      <c r="AC681" s="126"/>
      <c r="AD681" s="126"/>
      <c r="AE681" s="126"/>
    </row>
    <row r="682" spans="1:31" ht="13.6">
      <c r="A682" s="124"/>
      <c r="B682" s="125"/>
      <c r="C682" s="132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  <c r="AA682" s="126"/>
      <c r="AB682" s="126"/>
      <c r="AC682" s="126"/>
      <c r="AD682" s="126"/>
      <c r="AE682" s="126"/>
    </row>
    <row r="683" spans="1:31" ht="13.6">
      <c r="A683" s="124"/>
      <c r="B683" s="125"/>
      <c r="C683" s="132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  <c r="AA683" s="126"/>
      <c r="AB683" s="126"/>
      <c r="AC683" s="126"/>
      <c r="AD683" s="126"/>
      <c r="AE683" s="126"/>
    </row>
    <row r="684" spans="1:31" ht="13.6">
      <c r="A684" s="124"/>
      <c r="B684" s="125"/>
      <c r="C684" s="132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  <c r="AA684" s="126"/>
      <c r="AB684" s="126"/>
      <c r="AC684" s="126"/>
      <c r="AD684" s="126"/>
      <c r="AE684" s="126"/>
    </row>
    <row r="685" spans="1:31" ht="13.6">
      <c r="A685" s="124"/>
      <c r="B685" s="125"/>
      <c r="C685" s="132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  <c r="AA685" s="126"/>
      <c r="AB685" s="126"/>
      <c r="AC685" s="126"/>
      <c r="AD685" s="126"/>
      <c r="AE685" s="126"/>
    </row>
    <row r="686" spans="1:31" ht="13.6">
      <c r="A686" s="124"/>
      <c r="B686" s="125"/>
      <c r="C686" s="132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  <c r="AA686" s="126"/>
      <c r="AB686" s="126"/>
      <c r="AC686" s="126"/>
      <c r="AD686" s="126"/>
      <c r="AE686" s="126"/>
    </row>
    <row r="687" spans="1:31" ht="13.6">
      <c r="A687" s="124"/>
      <c r="B687" s="125"/>
      <c r="C687" s="132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  <c r="AA687" s="126"/>
      <c r="AB687" s="126"/>
      <c r="AC687" s="126"/>
      <c r="AD687" s="126"/>
      <c r="AE687" s="126"/>
    </row>
    <row r="688" spans="1:31" ht="13.6">
      <c r="A688" s="124"/>
      <c r="B688" s="125"/>
      <c r="C688" s="132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  <c r="AA688" s="126"/>
      <c r="AB688" s="126"/>
      <c r="AC688" s="126"/>
      <c r="AD688" s="126"/>
      <c r="AE688" s="126"/>
    </row>
    <row r="689" spans="1:31" ht="13.6">
      <c r="A689" s="124"/>
      <c r="B689" s="125"/>
      <c r="C689" s="132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  <c r="AA689" s="126"/>
      <c r="AB689" s="126"/>
      <c r="AC689" s="126"/>
      <c r="AD689" s="126"/>
      <c r="AE689" s="126"/>
    </row>
    <row r="690" spans="1:31" ht="13.6">
      <c r="A690" s="124"/>
      <c r="B690" s="125"/>
      <c r="C690" s="132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  <c r="AA690" s="126"/>
      <c r="AB690" s="126"/>
      <c r="AC690" s="126"/>
      <c r="AD690" s="126"/>
      <c r="AE690" s="126"/>
    </row>
    <row r="691" spans="1:31" ht="13.6">
      <c r="A691" s="124"/>
      <c r="B691" s="125"/>
      <c r="C691" s="132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  <c r="AA691" s="126"/>
      <c r="AB691" s="126"/>
      <c r="AC691" s="126"/>
      <c r="AD691" s="126"/>
      <c r="AE691" s="126"/>
    </row>
    <row r="692" spans="1:31" ht="13.6">
      <c r="A692" s="124"/>
      <c r="B692" s="125"/>
      <c r="C692" s="132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  <c r="AA692" s="126"/>
      <c r="AB692" s="126"/>
      <c r="AC692" s="126"/>
      <c r="AD692" s="126"/>
      <c r="AE692" s="126"/>
    </row>
    <row r="693" spans="1:31" ht="13.6">
      <c r="A693" s="124"/>
      <c r="B693" s="125"/>
      <c r="C693" s="132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  <c r="AA693" s="126"/>
      <c r="AB693" s="126"/>
      <c r="AC693" s="126"/>
      <c r="AD693" s="126"/>
      <c r="AE693" s="126"/>
    </row>
    <row r="694" spans="1:31" ht="13.6">
      <c r="A694" s="124"/>
      <c r="B694" s="125"/>
      <c r="C694" s="132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  <c r="AA694" s="126"/>
      <c r="AB694" s="126"/>
      <c r="AC694" s="126"/>
      <c r="AD694" s="126"/>
      <c r="AE694" s="126"/>
    </row>
    <row r="695" spans="1:31" ht="13.6">
      <c r="A695" s="124"/>
      <c r="B695" s="125"/>
      <c r="C695" s="132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  <c r="AA695" s="126"/>
      <c r="AB695" s="126"/>
      <c r="AC695" s="126"/>
      <c r="AD695" s="126"/>
      <c r="AE695" s="126"/>
    </row>
    <row r="696" spans="1:31" ht="13.6">
      <c r="A696" s="124"/>
      <c r="B696" s="125"/>
      <c r="C696" s="132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  <c r="AA696" s="126"/>
      <c r="AB696" s="126"/>
      <c r="AC696" s="126"/>
      <c r="AD696" s="126"/>
      <c r="AE696" s="126"/>
    </row>
    <row r="697" spans="1:31" ht="13.6">
      <c r="A697" s="124"/>
      <c r="B697" s="125"/>
      <c r="C697" s="132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  <c r="AA697" s="126"/>
      <c r="AB697" s="126"/>
      <c r="AC697" s="126"/>
      <c r="AD697" s="126"/>
      <c r="AE697" s="126"/>
    </row>
    <row r="698" spans="1:31" ht="13.6">
      <c r="A698" s="124"/>
      <c r="B698" s="125"/>
      <c r="C698" s="132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  <c r="AA698" s="126"/>
      <c r="AB698" s="126"/>
      <c r="AC698" s="126"/>
      <c r="AD698" s="126"/>
      <c r="AE698" s="126"/>
    </row>
    <row r="699" spans="1:31" ht="13.6">
      <c r="A699" s="124"/>
      <c r="B699" s="125"/>
      <c r="C699" s="132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  <c r="AA699" s="126"/>
      <c r="AB699" s="126"/>
      <c r="AC699" s="126"/>
      <c r="AD699" s="126"/>
      <c r="AE699" s="126"/>
    </row>
    <row r="700" spans="1:31" ht="13.6">
      <c r="A700" s="124"/>
      <c r="B700" s="125"/>
      <c r="C700" s="132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  <c r="AA700" s="126"/>
      <c r="AB700" s="126"/>
      <c r="AC700" s="126"/>
      <c r="AD700" s="126"/>
      <c r="AE700" s="126"/>
    </row>
    <row r="701" spans="1:31" ht="13.6">
      <c r="A701" s="124"/>
      <c r="B701" s="125"/>
      <c r="C701" s="132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  <c r="AA701" s="126"/>
      <c r="AB701" s="126"/>
      <c r="AC701" s="126"/>
      <c r="AD701" s="126"/>
      <c r="AE701" s="126"/>
    </row>
    <row r="702" spans="1:31" ht="13.6">
      <c r="A702" s="124"/>
      <c r="B702" s="125"/>
      <c r="C702" s="132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  <c r="AA702" s="126"/>
      <c r="AB702" s="126"/>
      <c r="AC702" s="126"/>
      <c r="AD702" s="126"/>
      <c r="AE702" s="126"/>
    </row>
    <row r="703" spans="1:31" ht="13.6">
      <c r="A703" s="124"/>
      <c r="B703" s="125"/>
      <c r="C703" s="132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  <c r="AA703" s="126"/>
      <c r="AB703" s="126"/>
      <c r="AC703" s="126"/>
      <c r="AD703" s="126"/>
      <c r="AE703" s="126"/>
    </row>
    <row r="704" spans="1:31" ht="13.6">
      <c r="A704" s="124"/>
      <c r="B704" s="125"/>
      <c r="C704" s="132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  <c r="AA704" s="126"/>
      <c r="AB704" s="126"/>
      <c r="AC704" s="126"/>
      <c r="AD704" s="126"/>
      <c r="AE704" s="126"/>
    </row>
    <row r="705" spans="1:31" ht="13.6">
      <c r="A705" s="124"/>
      <c r="B705" s="125"/>
      <c r="C705" s="132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  <c r="AA705" s="126"/>
      <c r="AB705" s="126"/>
      <c r="AC705" s="126"/>
      <c r="AD705" s="126"/>
      <c r="AE705" s="126"/>
    </row>
    <row r="706" spans="1:31" ht="13.6">
      <c r="A706" s="124"/>
      <c r="B706" s="125"/>
      <c r="C706" s="132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  <c r="AA706" s="126"/>
      <c r="AB706" s="126"/>
      <c r="AC706" s="126"/>
      <c r="AD706" s="126"/>
      <c r="AE706" s="126"/>
    </row>
    <row r="707" spans="1:31" ht="13.6">
      <c r="A707" s="124"/>
      <c r="B707" s="125"/>
      <c r="C707" s="132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  <c r="AA707" s="126"/>
      <c r="AB707" s="126"/>
      <c r="AC707" s="126"/>
      <c r="AD707" s="126"/>
      <c r="AE707" s="126"/>
    </row>
    <row r="708" spans="1:31" ht="13.6">
      <c r="A708" s="124"/>
      <c r="B708" s="125"/>
      <c r="C708" s="132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  <c r="AA708" s="126"/>
      <c r="AB708" s="126"/>
      <c r="AC708" s="126"/>
      <c r="AD708" s="126"/>
      <c r="AE708" s="126"/>
    </row>
    <row r="709" spans="1:31" ht="13.6">
      <c r="A709" s="124"/>
      <c r="B709" s="125"/>
      <c r="C709" s="132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  <c r="AA709" s="126"/>
      <c r="AB709" s="126"/>
      <c r="AC709" s="126"/>
      <c r="AD709" s="126"/>
      <c r="AE709" s="126"/>
    </row>
    <row r="710" spans="1:31" ht="13.6">
      <c r="A710" s="124"/>
      <c r="B710" s="125"/>
      <c r="C710" s="132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  <c r="AA710" s="126"/>
      <c r="AB710" s="126"/>
      <c r="AC710" s="126"/>
      <c r="AD710" s="126"/>
      <c r="AE710" s="126"/>
    </row>
    <row r="711" spans="1:31" ht="13.6">
      <c r="A711" s="124"/>
      <c r="B711" s="125"/>
      <c r="C711" s="132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  <c r="AA711" s="126"/>
      <c r="AB711" s="126"/>
      <c r="AC711" s="126"/>
      <c r="AD711" s="126"/>
      <c r="AE711" s="126"/>
    </row>
    <row r="712" spans="1:31" ht="13.6">
      <c r="A712" s="124"/>
      <c r="B712" s="125"/>
      <c r="C712" s="132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  <c r="AA712" s="126"/>
      <c r="AB712" s="126"/>
      <c r="AC712" s="126"/>
      <c r="AD712" s="126"/>
      <c r="AE712" s="126"/>
    </row>
    <row r="713" spans="1:31" ht="13.6">
      <c r="A713" s="124"/>
      <c r="B713" s="125"/>
      <c r="C713" s="132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  <c r="AA713" s="126"/>
      <c r="AB713" s="126"/>
      <c r="AC713" s="126"/>
      <c r="AD713" s="126"/>
      <c r="AE713" s="126"/>
    </row>
    <row r="714" spans="1:31" ht="13.6">
      <c r="A714" s="124"/>
      <c r="B714" s="125"/>
      <c r="C714" s="132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  <c r="AA714" s="126"/>
      <c r="AB714" s="126"/>
      <c r="AC714" s="126"/>
      <c r="AD714" s="126"/>
      <c r="AE714" s="126"/>
    </row>
    <row r="715" spans="1:31" ht="13.6">
      <c r="A715" s="124"/>
      <c r="B715" s="125"/>
      <c r="C715" s="132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  <c r="AA715" s="126"/>
      <c r="AB715" s="126"/>
      <c r="AC715" s="126"/>
      <c r="AD715" s="126"/>
      <c r="AE715" s="126"/>
    </row>
    <row r="716" spans="1:31" ht="13.6">
      <c r="A716" s="124"/>
      <c r="B716" s="125"/>
      <c r="C716" s="132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  <c r="AA716" s="126"/>
      <c r="AB716" s="126"/>
      <c r="AC716" s="126"/>
      <c r="AD716" s="126"/>
      <c r="AE716" s="126"/>
    </row>
    <row r="717" spans="1:31" ht="13.6">
      <c r="A717" s="124"/>
      <c r="B717" s="125"/>
      <c r="C717" s="132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  <c r="AA717" s="126"/>
      <c r="AB717" s="126"/>
      <c r="AC717" s="126"/>
      <c r="AD717" s="126"/>
      <c r="AE717" s="126"/>
    </row>
    <row r="718" spans="1:31" ht="13.6">
      <c r="A718" s="124"/>
      <c r="B718" s="125"/>
      <c r="C718" s="132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  <c r="AA718" s="126"/>
      <c r="AB718" s="126"/>
      <c r="AC718" s="126"/>
      <c r="AD718" s="126"/>
      <c r="AE718" s="126"/>
    </row>
    <row r="719" spans="1:31" ht="13.6">
      <c r="A719" s="124"/>
      <c r="B719" s="125"/>
      <c r="C719" s="132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  <c r="AA719" s="126"/>
      <c r="AB719" s="126"/>
      <c r="AC719" s="126"/>
      <c r="AD719" s="126"/>
      <c r="AE719" s="126"/>
    </row>
    <row r="720" spans="1:31" ht="13.6">
      <c r="A720" s="124"/>
      <c r="B720" s="125"/>
      <c r="C720" s="132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  <c r="AA720" s="126"/>
      <c r="AB720" s="126"/>
      <c r="AC720" s="126"/>
      <c r="AD720" s="126"/>
      <c r="AE720" s="126"/>
    </row>
    <row r="721" spans="1:31" ht="13.6">
      <c r="A721" s="124"/>
      <c r="B721" s="125"/>
      <c r="C721" s="132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  <c r="AA721" s="126"/>
      <c r="AB721" s="126"/>
      <c r="AC721" s="126"/>
      <c r="AD721" s="126"/>
      <c r="AE721" s="126"/>
    </row>
    <row r="722" spans="1:31" ht="13.6">
      <c r="A722" s="124"/>
      <c r="B722" s="125"/>
      <c r="C722" s="132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  <c r="AA722" s="126"/>
      <c r="AB722" s="126"/>
      <c r="AC722" s="126"/>
      <c r="AD722" s="126"/>
      <c r="AE722" s="126"/>
    </row>
    <row r="723" spans="1:31" ht="13.6">
      <c r="A723" s="124"/>
      <c r="B723" s="125"/>
      <c r="C723" s="132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  <c r="AA723" s="126"/>
      <c r="AB723" s="126"/>
      <c r="AC723" s="126"/>
      <c r="AD723" s="126"/>
      <c r="AE723" s="126"/>
    </row>
    <row r="724" spans="1:31" ht="13.6">
      <c r="A724" s="124"/>
      <c r="B724" s="125"/>
      <c r="C724" s="132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  <c r="AA724" s="126"/>
      <c r="AB724" s="126"/>
      <c r="AC724" s="126"/>
      <c r="AD724" s="126"/>
      <c r="AE724" s="126"/>
    </row>
    <row r="725" spans="1:31" ht="13.6">
      <c r="A725" s="124"/>
      <c r="B725" s="125"/>
      <c r="C725" s="132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  <c r="AA725" s="126"/>
      <c r="AB725" s="126"/>
      <c r="AC725" s="126"/>
      <c r="AD725" s="126"/>
      <c r="AE725" s="126"/>
    </row>
    <row r="726" spans="1:31" ht="13.6">
      <c r="A726" s="124"/>
      <c r="B726" s="125"/>
      <c r="C726" s="132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  <c r="AA726" s="126"/>
      <c r="AB726" s="126"/>
      <c r="AC726" s="126"/>
      <c r="AD726" s="126"/>
      <c r="AE726" s="126"/>
    </row>
    <row r="727" spans="1:31" ht="13.6">
      <c r="A727" s="124"/>
      <c r="B727" s="125"/>
      <c r="C727" s="132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  <c r="AA727" s="126"/>
      <c r="AB727" s="126"/>
      <c r="AC727" s="126"/>
      <c r="AD727" s="126"/>
      <c r="AE727" s="126"/>
    </row>
    <row r="728" spans="1:31" ht="13.6">
      <c r="A728" s="124"/>
      <c r="B728" s="125"/>
      <c r="C728" s="132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  <c r="AA728" s="126"/>
      <c r="AB728" s="126"/>
      <c r="AC728" s="126"/>
      <c r="AD728" s="126"/>
      <c r="AE728" s="126"/>
    </row>
    <row r="729" spans="1:31" ht="13.6">
      <c r="A729" s="124"/>
      <c r="B729" s="125"/>
      <c r="C729" s="132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  <c r="AA729" s="126"/>
      <c r="AB729" s="126"/>
      <c r="AC729" s="126"/>
      <c r="AD729" s="126"/>
      <c r="AE729" s="126"/>
    </row>
    <row r="730" spans="1:31" ht="13.6">
      <c r="A730" s="124"/>
      <c r="B730" s="125"/>
      <c r="C730" s="132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  <c r="AA730" s="126"/>
      <c r="AB730" s="126"/>
      <c r="AC730" s="126"/>
      <c r="AD730" s="126"/>
      <c r="AE730" s="126"/>
    </row>
    <row r="731" spans="1:31" ht="13.6">
      <c r="A731" s="124"/>
      <c r="B731" s="125"/>
      <c r="C731" s="132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  <c r="AA731" s="126"/>
      <c r="AB731" s="126"/>
      <c r="AC731" s="126"/>
      <c r="AD731" s="126"/>
      <c r="AE731" s="126"/>
    </row>
    <row r="732" spans="1:31" ht="13.6">
      <c r="A732" s="124"/>
      <c r="B732" s="125"/>
      <c r="C732" s="132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  <c r="AA732" s="126"/>
      <c r="AB732" s="126"/>
      <c r="AC732" s="126"/>
      <c r="AD732" s="126"/>
      <c r="AE732" s="126"/>
    </row>
    <row r="733" spans="1:31" ht="13.6">
      <c r="A733" s="124"/>
      <c r="B733" s="125"/>
      <c r="C733" s="132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  <c r="AA733" s="126"/>
      <c r="AB733" s="126"/>
      <c r="AC733" s="126"/>
      <c r="AD733" s="126"/>
      <c r="AE733" s="126"/>
    </row>
    <row r="734" spans="1:31" ht="13.6">
      <c r="A734" s="124"/>
      <c r="B734" s="125"/>
      <c r="C734" s="132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  <c r="AA734" s="126"/>
      <c r="AB734" s="126"/>
      <c r="AC734" s="126"/>
      <c r="AD734" s="126"/>
      <c r="AE734" s="126"/>
    </row>
    <row r="735" spans="1:31" ht="13.6">
      <c r="A735" s="124"/>
      <c r="B735" s="125"/>
      <c r="C735" s="132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  <c r="AA735" s="126"/>
      <c r="AB735" s="126"/>
      <c r="AC735" s="126"/>
      <c r="AD735" s="126"/>
      <c r="AE735" s="126"/>
    </row>
    <row r="736" spans="1:31" ht="13.6">
      <c r="A736" s="124"/>
      <c r="B736" s="125"/>
      <c r="C736" s="132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  <c r="AA736" s="126"/>
      <c r="AB736" s="126"/>
      <c r="AC736" s="126"/>
      <c r="AD736" s="126"/>
      <c r="AE736" s="126"/>
    </row>
    <row r="737" spans="1:31" ht="13.6">
      <c r="A737" s="124"/>
      <c r="B737" s="125"/>
      <c r="C737" s="132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  <c r="AA737" s="126"/>
      <c r="AB737" s="126"/>
      <c r="AC737" s="126"/>
      <c r="AD737" s="126"/>
      <c r="AE737" s="126"/>
    </row>
    <row r="738" spans="1:31" ht="13.6">
      <c r="A738" s="124"/>
      <c r="B738" s="125"/>
      <c r="C738" s="132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  <c r="AA738" s="126"/>
      <c r="AB738" s="126"/>
      <c r="AC738" s="126"/>
      <c r="AD738" s="126"/>
      <c r="AE738" s="126"/>
    </row>
    <row r="739" spans="1:31" ht="13.6">
      <c r="A739" s="124"/>
      <c r="B739" s="125"/>
      <c r="C739" s="132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  <c r="AA739" s="126"/>
      <c r="AB739" s="126"/>
      <c r="AC739" s="126"/>
      <c r="AD739" s="126"/>
      <c r="AE739" s="126"/>
    </row>
    <row r="740" spans="1:31" ht="13.6">
      <c r="A740" s="124"/>
      <c r="B740" s="125"/>
      <c r="C740" s="132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  <c r="AA740" s="126"/>
      <c r="AB740" s="126"/>
      <c r="AC740" s="126"/>
      <c r="AD740" s="126"/>
      <c r="AE740" s="126"/>
    </row>
    <row r="741" spans="1:31" ht="13.6">
      <c r="A741" s="124"/>
      <c r="B741" s="125"/>
      <c r="C741" s="132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  <c r="AA741" s="126"/>
      <c r="AB741" s="126"/>
      <c r="AC741" s="126"/>
      <c r="AD741" s="126"/>
      <c r="AE741" s="126"/>
    </row>
    <row r="742" spans="1:31" ht="13.6">
      <c r="A742" s="124"/>
      <c r="B742" s="125"/>
      <c r="C742" s="132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  <c r="AA742" s="126"/>
      <c r="AB742" s="126"/>
      <c r="AC742" s="126"/>
      <c r="AD742" s="126"/>
      <c r="AE742" s="126"/>
    </row>
    <row r="743" spans="1:31" ht="13.6">
      <c r="A743" s="124"/>
      <c r="B743" s="125"/>
      <c r="C743" s="132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  <c r="AA743" s="126"/>
      <c r="AB743" s="126"/>
      <c r="AC743" s="126"/>
      <c r="AD743" s="126"/>
      <c r="AE743" s="126"/>
    </row>
    <row r="744" spans="1:31" ht="13.6">
      <c r="A744" s="124"/>
      <c r="B744" s="125"/>
      <c r="C744" s="132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  <c r="AA744" s="126"/>
      <c r="AB744" s="126"/>
      <c r="AC744" s="126"/>
      <c r="AD744" s="126"/>
      <c r="AE744" s="126"/>
    </row>
    <row r="745" spans="1:31" ht="13.6">
      <c r="A745" s="124"/>
      <c r="B745" s="125"/>
      <c r="C745" s="132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  <c r="AA745" s="126"/>
      <c r="AB745" s="126"/>
      <c r="AC745" s="126"/>
      <c r="AD745" s="126"/>
      <c r="AE745" s="126"/>
    </row>
    <row r="746" spans="1:31" ht="13.6">
      <c r="A746" s="124"/>
      <c r="B746" s="125"/>
      <c r="C746" s="132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  <c r="AA746" s="126"/>
      <c r="AB746" s="126"/>
      <c r="AC746" s="126"/>
      <c r="AD746" s="126"/>
      <c r="AE746" s="126"/>
    </row>
    <row r="747" spans="1:31" ht="13.6">
      <c r="A747" s="124"/>
      <c r="B747" s="125"/>
      <c r="C747" s="132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  <c r="AA747" s="126"/>
      <c r="AB747" s="126"/>
      <c r="AC747" s="126"/>
      <c r="AD747" s="126"/>
      <c r="AE747" s="126"/>
    </row>
    <row r="748" spans="1:31" ht="13.6">
      <c r="A748" s="124"/>
      <c r="B748" s="125"/>
      <c r="C748" s="132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  <c r="AA748" s="126"/>
      <c r="AB748" s="126"/>
      <c r="AC748" s="126"/>
      <c r="AD748" s="126"/>
      <c r="AE748" s="126"/>
    </row>
    <row r="749" spans="1:31" ht="13.6">
      <c r="A749" s="124"/>
      <c r="B749" s="125"/>
      <c r="C749" s="132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  <c r="AA749" s="126"/>
      <c r="AB749" s="126"/>
      <c r="AC749" s="126"/>
      <c r="AD749" s="126"/>
      <c r="AE749" s="126"/>
    </row>
    <row r="750" spans="1:31" ht="13.6">
      <c r="A750" s="124"/>
      <c r="B750" s="125"/>
      <c r="C750" s="132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  <c r="AA750" s="126"/>
      <c r="AB750" s="126"/>
      <c r="AC750" s="126"/>
      <c r="AD750" s="126"/>
      <c r="AE750" s="126"/>
    </row>
    <row r="751" spans="1:31" ht="13.6">
      <c r="A751" s="124"/>
      <c r="B751" s="125"/>
      <c r="C751" s="132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  <c r="AA751" s="126"/>
      <c r="AB751" s="126"/>
      <c r="AC751" s="126"/>
      <c r="AD751" s="126"/>
      <c r="AE751" s="126"/>
    </row>
    <row r="752" spans="1:31" ht="13.6">
      <c r="A752" s="124"/>
      <c r="B752" s="125"/>
      <c r="C752" s="132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  <c r="AA752" s="126"/>
      <c r="AB752" s="126"/>
      <c r="AC752" s="126"/>
      <c r="AD752" s="126"/>
      <c r="AE752" s="126"/>
    </row>
    <row r="753" spans="1:31" ht="13.6">
      <c r="A753" s="124"/>
      <c r="B753" s="125"/>
      <c r="C753" s="132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  <c r="AA753" s="126"/>
      <c r="AB753" s="126"/>
      <c r="AC753" s="126"/>
      <c r="AD753" s="126"/>
      <c r="AE753" s="126"/>
    </row>
    <row r="754" spans="1:31" ht="13.6">
      <c r="A754" s="124"/>
      <c r="B754" s="125"/>
      <c r="C754" s="132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  <c r="AA754" s="126"/>
      <c r="AB754" s="126"/>
      <c r="AC754" s="126"/>
      <c r="AD754" s="126"/>
      <c r="AE754" s="126"/>
    </row>
    <row r="755" spans="1:31" ht="13.6">
      <c r="A755" s="124"/>
      <c r="B755" s="125"/>
      <c r="C755" s="132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  <c r="AA755" s="126"/>
      <c r="AB755" s="126"/>
      <c r="AC755" s="126"/>
      <c r="AD755" s="126"/>
      <c r="AE755" s="126"/>
    </row>
    <row r="756" spans="1:31" ht="13.6">
      <c r="A756" s="124"/>
      <c r="B756" s="125"/>
      <c r="C756" s="132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  <c r="AA756" s="126"/>
      <c r="AB756" s="126"/>
      <c r="AC756" s="126"/>
      <c r="AD756" s="126"/>
      <c r="AE756" s="126"/>
    </row>
    <row r="757" spans="1:31" ht="13.6">
      <c r="A757" s="124"/>
      <c r="B757" s="125"/>
      <c r="C757" s="132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  <c r="AA757" s="126"/>
      <c r="AB757" s="126"/>
      <c r="AC757" s="126"/>
      <c r="AD757" s="126"/>
      <c r="AE757" s="126"/>
    </row>
    <row r="758" spans="1:31" ht="13.6">
      <c r="A758" s="124"/>
      <c r="B758" s="125"/>
      <c r="C758" s="132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  <c r="AA758" s="126"/>
      <c r="AB758" s="126"/>
      <c r="AC758" s="126"/>
      <c r="AD758" s="126"/>
      <c r="AE758" s="126"/>
    </row>
    <row r="759" spans="1:31" ht="13.6">
      <c r="A759" s="124"/>
      <c r="B759" s="125"/>
      <c r="C759" s="132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  <c r="AA759" s="126"/>
      <c r="AB759" s="126"/>
      <c r="AC759" s="126"/>
      <c r="AD759" s="126"/>
      <c r="AE759" s="126"/>
    </row>
    <row r="760" spans="1:31" ht="13.6">
      <c r="A760" s="124"/>
      <c r="B760" s="125"/>
      <c r="C760" s="132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  <c r="AA760" s="126"/>
      <c r="AB760" s="126"/>
      <c r="AC760" s="126"/>
      <c r="AD760" s="126"/>
      <c r="AE760" s="126"/>
    </row>
    <row r="761" spans="1:31" ht="13.6">
      <c r="A761" s="124"/>
      <c r="B761" s="125"/>
      <c r="C761" s="132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  <c r="AA761" s="126"/>
      <c r="AB761" s="126"/>
      <c r="AC761" s="126"/>
      <c r="AD761" s="126"/>
      <c r="AE761" s="126"/>
    </row>
    <row r="762" spans="1:31" ht="13.6">
      <c r="A762" s="124"/>
      <c r="B762" s="125"/>
      <c r="C762" s="132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  <c r="AA762" s="126"/>
      <c r="AB762" s="126"/>
      <c r="AC762" s="126"/>
      <c r="AD762" s="126"/>
      <c r="AE762" s="126"/>
    </row>
    <row r="763" spans="1:31" ht="13.6">
      <c r="A763" s="124"/>
      <c r="B763" s="125"/>
      <c r="C763" s="132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  <c r="AA763" s="126"/>
      <c r="AB763" s="126"/>
      <c r="AC763" s="126"/>
      <c r="AD763" s="126"/>
      <c r="AE763" s="126"/>
    </row>
    <row r="764" spans="1:31" ht="13.6">
      <c r="A764" s="124"/>
      <c r="B764" s="125"/>
      <c r="C764" s="132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  <c r="AA764" s="126"/>
      <c r="AB764" s="126"/>
      <c r="AC764" s="126"/>
      <c r="AD764" s="126"/>
      <c r="AE764" s="126"/>
    </row>
    <row r="765" spans="1:31" ht="13.6">
      <c r="A765" s="124"/>
      <c r="B765" s="125"/>
      <c r="C765" s="132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  <c r="AA765" s="126"/>
      <c r="AB765" s="126"/>
      <c r="AC765" s="126"/>
      <c r="AD765" s="126"/>
      <c r="AE765" s="126"/>
    </row>
    <row r="766" spans="1:31" ht="13.6">
      <c r="A766" s="124"/>
      <c r="B766" s="125"/>
      <c r="C766" s="132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  <c r="AA766" s="126"/>
      <c r="AB766" s="126"/>
      <c r="AC766" s="126"/>
      <c r="AD766" s="126"/>
      <c r="AE766" s="126"/>
    </row>
    <row r="767" spans="1:31" ht="13.6">
      <c r="A767" s="124"/>
      <c r="B767" s="125"/>
      <c r="C767" s="132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  <c r="AA767" s="126"/>
      <c r="AB767" s="126"/>
      <c r="AC767" s="126"/>
      <c r="AD767" s="126"/>
      <c r="AE767" s="126"/>
    </row>
    <row r="768" spans="1:31" ht="13.6">
      <c r="A768" s="124"/>
      <c r="B768" s="125"/>
      <c r="C768" s="132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  <c r="AA768" s="126"/>
      <c r="AB768" s="126"/>
      <c r="AC768" s="126"/>
      <c r="AD768" s="126"/>
      <c r="AE768" s="126"/>
    </row>
    <row r="769" spans="1:31" ht="13.6">
      <c r="A769" s="124"/>
      <c r="B769" s="125"/>
      <c r="C769" s="132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  <c r="AA769" s="126"/>
      <c r="AB769" s="126"/>
      <c r="AC769" s="126"/>
      <c r="AD769" s="126"/>
      <c r="AE769" s="126"/>
    </row>
    <row r="770" spans="1:31" ht="13.6">
      <c r="A770" s="124"/>
      <c r="B770" s="125"/>
      <c r="C770" s="132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  <c r="AA770" s="126"/>
      <c r="AB770" s="126"/>
      <c r="AC770" s="126"/>
      <c r="AD770" s="126"/>
      <c r="AE770" s="126"/>
    </row>
    <row r="771" spans="1:31" ht="13.6">
      <c r="A771" s="124"/>
      <c r="B771" s="125"/>
      <c r="C771" s="132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  <c r="AA771" s="126"/>
      <c r="AB771" s="126"/>
      <c r="AC771" s="126"/>
      <c r="AD771" s="126"/>
      <c r="AE771" s="126"/>
    </row>
    <row r="772" spans="1:31" ht="13.6">
      <c r="A772" s="124"/>
      <c r="B772" s="125"/>
      <c r="C772" s="132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  <c r="AA772" s="126"/>
      <c r="AB772" s="126"/>
      <c r="AC772" s="126"/>
      <c r="AD772" s="126"/>
      <c r="AE772" s="126"/>
    </row>
    <row r="773" spans="1:31" ht="13.6">
      <c r="A773" s="124"/>
      <c r="B773" s="125"/>
      <c r="C773" s="132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  <c r="AA773" s="126"/>
      <c r="AB773" s="126"/>
      <c r="AC773" s="126"/>
      <c r="AD773" s="126"/>
      <c r="AE773" s="126"/>
    </row>
    <row r="774" spans="1:31" ht="13.6">
      <c r="A774" s="124"/>
      <c r="B774" s="125"/>
      <c r="C774" s="132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  <c r="AA774" s="126"/>
      <c r="AB774" s="126"/>
      <c r="AC774" s="126"/>
      <c r="AD774" s="126"/>
      <c r="AE774" s="126"/>
    </row>
    <row r="775" spans="1:31" ht="13.6">
      <c r="A775" s="124"/>
      <c r="B775" s="125"/>
      <c r="C775" s="132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  <c r="AA775" s="126"/>
      <c r="AB775" s="126"/>
      <c r="AC775" s="126"/>
      <c r="AD775" s="126"/>
      <c r="AE775" s="126"/>
    </row>
    <row r="776" spans="1:31" ht="13.6">
      <c r="A776" s="124"/>
      <c r="B776" s="125"/>
      <c r="C776" s="132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  <c r="AA776" s="126"/>
      <c r="AB776" s="126"/>
      <c r="AC776" s="126"/>
      <c r="AD776" s="126"/>
      <c r="AE776" s="126"/>
    </row>
    <row r="777" spans="1:31" ht="13.6">
      <c r="A777" s="124"/>
      <c r="B777" s="125"/>
      <c r="C777" s="132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  <c r="AA777" s="126"/>
      <c r="AB777" s="126"/>
      <c r="AC777" s="126"/>
      <c r="AD777" s="126"/>
      <c r="AE777" s="126"/>
    </row>
    <row r="778" spans="1:31" ht="13.6">
      <c r="A778" s="124"/>
      <c r="B778" s="125"/>
      <c r="C778" s="132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  <c r="AA778" s="126"/>
      <c r="AB778" s="126"/>
      <c r="AC778" s="126"/>
      <c r="AD778" s="126"/>
      <c r="AE778" s="126"/>
    </row>
    <row r="779" spans="1:31" ht="13.6">
      <c r="A779" s="124"/>
      <c r="B779" s="125"/>
      <c r="C779" s="132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  <c r="AA779" s="126"/>
      <c r="AB779" s="126"/>
      <c r="AC779" s="126"/>
      <c r="AD779" s="126"/>
      <c r="AE779" s="126"/>
    </row>
    <row r="780" spans="1:31" ht="13.6">
      <c r="A780" s="124"/>
      <c r="B780" s="125"/>
      <c r="C780" s="132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  <c r="AA780" s="126"/>
      <c r="AB780" s="126"/>
      <c r="AC780" s="126"/>
      <c r="AD780" s="126"/>
      <c r="AE780" s="126"/>
    </row>
    <row r="781" spans="1:31" ht="13.6">
      <c r="A781" s="124"/>
      <c r="B781" s="125"/>
      <c r="C781" s="132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  <c r="AA781" s="126"/>
      <c r="AB781" s="126"/>
      <c r="AC781" s="126"/>
      <c r="AD781" s="126"/>
      <c r="AE781" s="126"/>
    </row>
    <row r="782" spans="1:31" ht="13.6">
      <c r="A782" s="124"/>
      <c r="B782" s="125"/>
      <c r="C782" s="132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  <c r="AA782" s="126"/>
      <c r="AB782" s="126"/>
      <c r="AC782" s="126"/>
      <c r="AD782" s="126"/>
      <c r="AE782" s="126"/>
    </row>
    <row r="783" spans="1:31" ht="13.6">
      <c r="A783" s="124"/>
      <c r="B783" s="125"/>
      <c r="C783" s="132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  <c r="AA783" s="126"/>
      <c r="AB783" s="126"/>
      <c r="AC783" s="126"/>
      <c r="AD783" s="126"/>
      <c r="AE783" s="126"/>
    </row>
    <row r="784" spans="1:31" ht="13.6">
      <c r="A784" s="124"/>
      <c r="B784" s="125"/>
      <c r="C784" s="132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  <c r="AA784" s="126"/>
      <c r="AB784" s="126"/>
      <c r="AC784" s="126"/>
      <c r="AD784" s="126"/>
      <c r="AE784" s="126"/>
    </row>
    <row r="785" spans="1:31" ht="13.6">
      <c r="A785" s="124"/>
      <c r="B785" s="125"/>
      <c r="C785" s="132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  <c r="AA785" s="126"/>
      <c r="AB785" s="126"/>
      <c r="AC785" s="126"/>
      <c r="AD785" s="126"/>
      <c r="AE785" s="126"/>
    </row>
    <row r="786" spans="1:31" ht="13.6">
      <c r="A786" s="124"/>
      <c r="B786" s="125"/>
      <c r="C786" s="132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  <c r="AA786" s="126"/>
      <c r="AB786" s="126"/>
      <c r="AC786" s="126"/>
      <c r="AD786" s="126"/>
      <c r="AE786" s="126"/>
    </row>
    <row r="787" spans="1:31" ht="13.6">
      <c r="A787" s="124"/>
      <c r="B787" s="125"/>
      <c r="C787" s="132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  <c r="AA787" s="126"/>
      <c r="AB787" s="126"/>
      <c r="AC787" s="126"/>
      <c r="AD787" s="126"/>
      <c r="AE787" s="126"/>
    </row>
    <row r="788" spans="1:31" ht="13.6">
      <c r="A788" s="124"/>
      <c r="B788" s="125"/>
      <c r="C788" s="132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  <c r="AA788" s="126"/>
      <c r="AB788" s="126"/>
      <c r="AC788" s="126"/>
      <c r="AD788" s="126"/>
      <c r="AE788" s="126"/>
    </row>
    <row r="789" spans="1:31" ht="13.6">
      <c r="A789" s="124"/>
      <c r="B789" s="125"/>
      <c r="C789" s="132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  <c r="AA789" s="126"/>
      <c r="AB789" s="126"/>
      <c r="AC789" s="126"/>
      <c r="AD789" s="126"/>
      <c r="AE789" s="126"/>
    </row>
    <row r="790" spans="1:31" ht="13.6">
      <c r="A790" s="124"/>
      <c r="B790" s="125"/>
      <c r="C790" s="132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  <c r="AA790" s="126"/>
      <c r="AB790" s="126"/>
      <c r="AC790" s="126"/>
      <c r="AD790" s="126"/>
      <c r="AE790" s="126"/>
    </row>
    <row r="791" spans="1:31" ht="13.6">
      <c r="A791" s="124"/>
      <c r="B791" s="125"/>
      <c r="C791" s="132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  <c r="AA791" s="126"/>
      <c r="AB791" s="126"/>
      <c r="AC791" s="126"/>
      <c r="AD791" s="126"/>
      <c r="AE791" s="126"/>
    </row>
    <row r="792" spans="1:31" ht="13.6">
      <c r="A792" s="124"/>
      <c r="B792" s="125"/>
      <c r="C792" s="132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  <c r="AA792" s="126"/>
      <c r="AB792" s="126"/>
      <c r="AC792" s="126"/>
      <c r="AD792" s="126"/>
      <c r="AE792" s="126"/>
    </row>
    <row r="793" spans="1:31" ht="13.6">
      <c r="A793" s="124"/>
      <c r="B793" s="125"/>
      <c r="C793" s="132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  <c r="AA793" s="126"/>
      <c r="AB793" s="126"/>
      <c r="AC793" s="126"/>
      <c r="AD793" s="126"/>
      <c r="AE793" s="126"/>
    </row>
    <row r="794" spans="1:31" ht="13.6">
      <c r="A794" s="124"/>
      <c r="B794" s="125"/>
      <c r="C794" s="132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  <c r="AA794" s="126"/>
      <c r="AB794" s="126"/>
      <c r="AC794" s="126"/>
      <c r="AD794" s="126"/>
      <c r="AE794" s="126"/>
    </row>
    <row r="795" spans="1:31" ht="13.6">
      <c r="A795" s="124"/>
      <c r="B795" s="125"/>
      <c r="C795" s="132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  <c r="AA795" s="126"/>
      <c r="AB795" s="126"/>
      <c r="AC795" s="126"/>
      <c r="AD795" s="126"/>
      <c r="AE795" s="126"/>
    </row>
    <row r="796" spans="1:31" ht="13.6">
      <c r="A796" s="124"/>
      <c r="B796" s="125"/>
      <c r="C796" s="132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  <c r="AA796" s="126"/>
      <c r="AB796" s="126"/>
      <c r="AC796" s="126"/>
      <c r="AD796" s="126"/>
      <c r="AE796" s="126"/>
    </row>
    <row r="797" spans="1:31" ht="13.6">
      <c r="A797" s="124"/>
      <c r="B797" s="125"/>
      <c r="C797" s="132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  <c r="AA797" s="126"/>
      <c r="AB797" s="126"/>
      <c r="AC797" s="126"/>
      <c r="AD797" s="126"/>
      <c r="AE797" s="126"/>
    </row>
    <row r="798" spans="1:31" ht="13.6">
      <c r="A798" s="124"/>
      <c r="B798" s="125"/>
      <c r="C798" s="132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  <c r="AA798" s="126"/>
      <c r="AB798" s="126"/>
      <c r="AC798" s="126"/>
      <c r="AD798" s="126"/>
      <c r="AE798" s="126"/>
    </row>
    <row r="799" spans="1:31" ht="13.6">
      <c r="A799" s="124"/>
      <c r="B799" s="125"/>
      <c r="C799" s="132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  <c r="AA799" s="126"/>
      <c r="AB799" s="126"/>
      <c r="AC799" s="126"/>
      <c r="AD799" s="126"/>
      <c r="AE799" s="126"/>
    </row>
    <row r="800" spans="1:31" ht="13.6">
      <c r="A800" s="124"/>
      <c r="B800" s="125"/>
      <c r="C800" s="132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  <c r="AA800" s="126"/>
      <c r="AB800" s="126"/>
      <c r="AC800" s="126"/>
      <c r="AD800" s="126"/>
      <c r="AE800" s="126"/>
    </row>
    <row r="801" spans="1:31" ht="13.6">
      <c r="A801" s="124"/>
      <c r="B801" s="125"/>
      <c r="C801" s="132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  <c r="AA801" s="126"/>
      <c r="AB801" s="126"/>
      <c r="AC801" s="126"/>
      <c r="AD801" s="126"/>
      <c r="AE801" s="126"/>
    </row>
    <row r="802" spans="1:31" ht="13.6">
      <c r="A802" s="124"/>
      <c r="B802" s="125"/>
      <c r="C802" s="132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  <c r="AA802" s="126"/>
      <c r="AB802" s="126"/>
      <c r="AC802" s="126"/>
      <c r="AD802" s="126"/>
      <c r="AE802" s="126"/>
    </row>
    <row r="803" spans="1:31" ht="13.6">
      <c r="A803" s="124"/>
      <c r="B803" s="125"/>
      <c r="C803" s="132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  <c r="AA803" s="126"/>
      <c r="AB803" s="126"/>
      <c r="AC803" s="126"/>
      <c r="AD803" s="126"/>
      <c r="AE803" s="126"/>
    </row>
    <row r="804" spans="1:31" ht="13.6">
      <c r="A804" s="124"/>
      <c r="B804" s="125"/>
      <c r="C804" s="132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  <c r="AA804" s="126"/>
      <c r="AB804" s="126"/>
      <c r="AC804" s="126"/>
      <c r="AD804" s="126"/>
      <c r="AE804" s="126"/>
    </row>
    <row r="805" spans="1:31" ht="13.6">
      <c r="A805" s="124"/>
      <c r="B805" s="125"/>
      <c r="C805" s="132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  <c r="AA805" s="126"/>
      <c r="AB805" s="126"/>
      <c r="AC805" s="126"/>
      <c r="AD805" s="126"/>
      <c r="AE805" s="126"/>
    </row>
    <row r="806" spans="1:31" ht="13.6">
      <c r="A806" s="124"/>
      <c r="B806" s="125"/>
      <c r="C806" s="132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  <c r="AA806" s="126"/>
      <c r="AB806" s="126"/>
      <c r="AC806" s="126"/>
      <c r="AD806" s="126"/>
      <c r="AE806" s="126"/>
    </row>
    <row r="807" spans="1:31" ht="13.6">
      <c r="A807" s="124"/>
      <c r="B807" s="125"/>
      <c r="C807" s="132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  <c r="AA807" s="126"/>
      <c r="AB807" s="126"/>
      <c r="AC807" s="126"/>
      <c r="AD807" s="126"/>
      <c r="AE807" s="126"/>
    </row>
    <row r="808" spans="1:31" ht="13.6">
      <c r="A808" s="124"/>
      <c r="B808" s="125"/>
      <c r="C808" s="132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  <c r="AA808" s="126"/>
      <c r="AB808" s="126"/>
      <c r="AC808" s="126"/>
      <c r="AD808" s="126"/>
      <c r="AE808" s="126"/>
    </row>
    <row r="809" spans="1:31" ht="13.6">
      <c r="A809" s="124"/>
      <c r="B809" s="125"/>
      <c r="C809" s="132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  <c r="AA809" s="126"/>
      <c r="AB809" s="126"/>
      <c r="AC809" s="126"/>
      <c r="AD809" s="126"/>
      <c r="AE809" s="126"/>
    </row>
    <row r="810" spans="1:31" ht="13.6">
      <c r="A810" s="124"/>
      <c r="B810" s="125"/>
      <c r="C810" s="132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  <c r="AA810" s="126"/>
      <c r="AB810" s="126"/>
      <c r="AC810" s="126"/>
      <c r="AD810" s="126"/>
      <c r="AE810" s="126"/>
    </row>
    <row r="811" spans="1:31" ht="13.6">
      <c r="A811" s="124"/>
      <c r="B811" s="125"/>
      <c r="C811" s="132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  <c r="AA811" s="126"/>
      <c r="AB811" s="126"/>
      <c r="AC811" s="126"/>
      <c r="AD811" s="126"/>
      <c r="AE811" s="126"/>
    </row>
    <row r="812" spans="1:31" ht="13.6">
      <c r="A812" s="124"/>
      <c r="B812" s="125"/>
      <c r="C812" s="132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  <c r="AA812" s="126"/>
      <c r="AB812" s="126"/>
      <c r="AC812" s="126"/>
      <c r="AD812" s="126"/>
      <c r="AE812" s="126"/>
    </row>
    <row r="813" spans="1:31" ht="13.6">
      <c r="A813" s="124"/>
      <c r="B813" s="125"/>
      <c r="C813" s="132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  <c r="AA813" s="126"/>
      <c r="AB813" s="126"/>
      <c r="AC813" s="126"/>
      <c r="AD813" s="126"/>
      <c r="AE813" s="126"/>
    </row>
    <row r="814" spans="1:31" ht="13.6">
      <c r="A814" s="124"/>
      <c r="B814" s="125"/>
      <c r="C814" s="132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  <c r="AA814" s="126"/>
      <c r="AB814" s="126"/>
      <c r="AC814" s="126"/>
      <c r="AD814" s="126"/>
      <c r="AE814" s="126"/>
    </row>
    <row r="815" spans="1:31" ht="13.6">
      <c r="A815" s="124"/>
      <c r="B815" s="125"/>
      <c r="C815" s="132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  <c r="AA815" s="126"/>
      <c r="AB815" s="126"/>
      <c r="AC815" s="126"/>
      <c r="AD815" s="126"/>
      <c r="AE815" s="126"/>
    </row>
    <row r="816" spans="1:31" ht="13.6">
      <c r="A816" s="124"/>
      <c r="B816" s="125"/>
      <c r="C816" s="132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  <c r="AA816" s="126"/>
      <c r="AB816" s="126"/>
      <c r="AC816" s="126"/>
      <c r="AD816" s="126"/>
      <c r="AE816" s="126"/>
    </row>
    <row r="817" spans="1:31" ht="13.6">
      <c r="A817" s="124"/>
      <c r="B817" s="125"/>
      <c r="C817" s="132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  <c r="AA817" s="126"/>
      <c r="AB817" s="126"/>
      <c r="AC817" s="126"/>
      <c r="AD817" s="126"/>
      <c r="AE817" s="126"/>
    </row>
    <row r="818" spans="1:31" ht="13.6">
      <c r="A818" s="124"/>
      <c r="B818" s="125"/>
      <c r="C818" s="132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  <c r="AA818" s="126"/>
      <c r="AB818" s="126"/>
      <c r="AC818" s="126"/>
      <c r="AD818" s="126"/>
      <c r="AE818" s="126"/>
    </row>
    <row r="819" spans="1:31" ht="13.6">
      <c r="A819" s="124"/>
      <c r="B819" s="125"/>
      <c r="C819" s="132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  <c r="AA819" s="126"/>
      <c r="AB819" s="126"/>
      <c r="AC819" s="126"/>
      <c r="AD819" s="126"/>
      <c r="AE819" s="126"/>
    </row>
    <row r="820" spans="1:31" ht="13.6">
      <c r="A820" s="124"/>
      <c r="B820" s="125"/>
      <c r="C820" s="132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  <c r="AA820" s="126"/>
      <c r="AB820" s="126"/>
      <c r="AC820" s="126"/>
      <c r="AD820" s="126"/>
      <c r="AE820" s="126"/>
    </row>
    <row r="821" spans="1:31" ht="13.6">
      <c r="A821" s="124"/>
      <c r="B821" s="125"/>
      <c r="C821" s="132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  <c r="AA821" s="126"/>
      <c r="AB821" s="126"/>
      <c r="AC821" s="126"/>
      <c r="AD821" s="126"/>
      <c r="AE821" s="126"/>
    </row>
    <row r="822" spans="1:31" ht="13.6">
      <c r="A822" s="124"/>
      <c r="B822" s="125"/>
      <c r="C822" s="132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  <c r="AA822" s="126"/>
      <c r="AB822" s="126"/>
      <c r="AC822" s="126"/>
      <c r="AD822" s="126"/>
      <c r="AE822" s="126"/>
    </row>
    <row r="823" spans="1:31" ht="13.6">
      <c r="A823" s="124"/>
      <c r="B823" s="125"/>
      <c r="C823" s="132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  <c r="AA823" s="126"/>
      <c r="AB823" s="126"/>
      <c r="AC823" s="126"/>
      <c r="AD823" s="126"/>
      <c r="AE823" s="126"/>
    </row>
    <row r="824" spans="1:31" ht="13.6">
      <c r="A824" s="124"/>
      <c r="B824" s="125"/>
      <c r="C824" s="132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  <c r="AA824" s="126"/>
      <c r="AB824" s="126"/>
      <c r="AC824" s="126"/>
      <c r="AD824" s="126"/>
      <c r="AE824" s="126"/>
    </row>
    <row r="825" spans="1:31" ht="13.6">
      <c r="A825" s="124"/>
      <c r="B825" s="125"/>
      <c r="C825" s="132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  <c r="AA825" s="126"/>
      <c r="AB825" s="126"/>
      <c r="AC825" s="126"/>
      <c r="AD825" s="126"/>
      <c r="AE825" s="126"/>
    </row>
    <row r="826" spans="1:31" ht="13.6">
      <c r="A826" s="124"/>
      <c r="B826" s="125"/>
      <c r="C826" s="132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  <c r="AA826" s="126"/>
      <c r="AB826" s="126"/>
      <c r="AC826" s="126"/>
      <c r="AD826" s="126"/>
      <c r="AE826" s="126"/>
    </row>
    <row r="827" spans="1:31" ht="13.6">
      <c r="A827" s="124"/>
      <c r="B827" s="125"/>
      <c r="C827" s="132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  <c r="AA827" s="126"/>
      <c r="AB827" s="126"/>
      <c r="AC827" s="126"/>
      <c r="AD827" s="126"/>
      <c r="AE827" s="126"/>
    </row>
    <row r="828" spans="1:31" ht="13.6">
      <c r="A828" s="124"/>
      <c r="B828" s="125"/>
      <c r="C828" s="132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  <c r="AA828" s="126"/>
      <c r="AB828" s="126"/>
      <c r="AC828" s="126"/>
      <c r="AD828" s="126"/>
      <c r="AE828" s="126"/>
    </row>
    <row r="829" spans="1:31" ht="13.6">
      <c r="A829" s="124"/>
      <c r="B829" s="125"/>
      <c r="C829" s="132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  <c r="AA829" s="126"/>
      <c r="AB829" s="126"/>
      <c r="AC829" s="126"/>
      <c r="AD829" s="126"/>
      <c r="AE829" s="126"/>
    </row>
    <row r="830" spans="1:31" ht="13.6">
      <c r="A830" s="124"/>
      <c r="B830" s="125"/>
      <c r="C830" s="132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  <c r="AA830" s="126"/>
      <c r="AB830" s="126"/>
      <c r="AC830" s="126"/>
      <c r="AD830" s="126"/>
      <c r="AE830" s="126"/>
    </row>
    <row r="831" spans="1:31" ht="13.6">
      <c r="A831" s="124"/>
      <c r="B831" s="125"/>
      <c r="C831" s="132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  <c r="AA831" s="126"/>
      <c r="AB831" s="126"/>
      <c r="AC831" s="126"/>
      <c r="AD831" s="126"/>
      <c r="AE831" s="126"/>
    </row>
    <row r="832" spans="1:31" ht="13.6">
      <c r="A832" s="124"/>
      <c r="B832" s="125"/>
      <c r="C832" s="132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  <c r="AA832" s="126"/>
      <c r="AB832" s="126"/>
      <c r="AC832" s="126"/>
      <c r="AD832" s="126"/>
      <c r="AE832" s="126"/>
    </row>
    <row r="833" spans="1:31" ht="13.6">
      <c r="A833" s="124"/>
      <c r="B833" s="125"/>
      <c r="C833" s="132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  <c r="AA833" s="126"/>
      <c r="AB833" s="126"/>
      <c r="AC833" s="126"/>
      <c r="AD833" s="126"/>
      <c r="AE833" s="126"/>
    </row>
    <row r="834" spans="1:31" ht="13.6">
      <c r="A834" s="124"/>
      <c r="B834" s="125"/>
      <c r="C834" s="132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  <c r="AA834" s="126"/>
      <c r="AB834" s="126"/>
      <c r="AC834" s="126"/>
      <c r="AD834" s="126"/>
      <c r="AE834" s="126"/>
    </row>
    <row r="835" spans="1:31" ht="13.6">
      <c r="A835" s="124"/>
      <c r="B835" s="125"/>
      <c r="C835" s="132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  <c r="AA835" s="126"/>
      <c r="AB835" s="126"/>
      <c r="AC835" s="126"/>
      <c r="AD835" s="126"/>
      <c r="AE835" s="126"/>
    </row>
    <row r="836" spans="1:31" ht="13.6">
      <c r="A836" s="124"/>
      <c r="B836" s="125"/>
      <c r="C836" s="132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  <c r="AA836" s="126"/>
      <c r="AB836" s="126"/>
      <c r="AC836" s="126"/>
      <c r="AD836" s="126"/>
      <c r="AE836" s="126"/>
    </row>
    <row r="837" spans="1:31" ht="13.6">
      <c r="A837" s="124"/>
      <c r="B837" s="125"/>
      <c r="C837" s="132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  <c r="AA837" s="126"/>
      <c r="AB837" s="126"/>
      <c r="AC837" s="126"/>
      <c r="AD837" s="126"/>
      <c r="AE837" s="126"/>
    </row>
    <row r="838" spans="1:31" ht="13.6">
      <c r="A838" s="124"/>
      <c r="B838" s="125"/>
      <c r="C838" s="132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  <c r="AA838" s="126"/>
      <c r="AB838" s="126"/>
      <c r="AC838" s="126"/>
      <c r="AD838" s="126"/>
      <c r="AE838" s="126"/>
    </row>
    <row r="839" spans="1:31" ht="13.6">
      <c r="A839" s="124"/>
      <c r="B839" s="125"/>
      <c r="C839" s="132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  <c r="AA839" s="126"/>
      <c r="AB839" s="126"/>
      <c r="AC839" s="126"/>
      <c r="AD839" s="126"/>
      <c r="AE839" s="126"/>
    </row>
    <row r="840" spans="1:31" ht="13.6">
      <c r="A840" s="124"/>
      <c r="B840" s="125"/>
      <c r="C840" s="132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  <c r="AA840" s="126"/>
      <c r="AB840" s="126"/>
      <c r="AC840" s="126"/>
      <c r="AD840" s="126"/>
      <c r="AE840" s="126"/>
    </row>
    <row r="841" spans="1:31" ht="13.6">
      <c r="A841" s="124"/>
      <c r="B841" s="125"/>
      <c r="C841" s="132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  <c r="AA841" s="126"/>
      <c r="AB841" s="126"/>
      <c r="AC841" s="126"/>
      <c r="AD841" s="126"/>
      <c r="AE841" s="126"/>
    </row>
    <row r="842" spans="1:31" ht="13.6">
      <c r="A842" s="124"/>
      <c r="B842" s="125"/>
      <c r="C842" s="132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  <c r="AA842" s="126"/>
      <c r="AB842" s="126"/>
      <c r="AC842" s="126"/>
      <c r="AD842" s="126"/>
      <c r="AE842" s="126"/>
    </row>
    <row r="843" spans="1:31" ht="13.6">
      <c r="A843" s="124"/>
      <c r="B843" s="125"/>
      <c r="C843" s="132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  <c r="AA843" s="126"/>
      <c r="AB843" s="126"/>
      <c r="AC843" s="126"/>
      <c r="AD843" s="126"/>
      <c r="AE843" s="126"/>
    </row>
    <row r="844" spans="1:31" ht="13.6">
      <c r="A844" s="124"/>
      <c r="B844" s="125"/>
      <c r="C844" s="132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  <c r="AA844" s="126"/>
      <c r="AB844" s="126"/>
      <c r="AC844" s="126"/>
      <c r="AD844" s="126"/>
      <c r="AE844" s="126"/>
    </row>
    <row r="845" spans="1:31" ht="13.6">
      <c r="A845" s="124"/>
      <c r="B845" s="125"/>
      <c r="C845" s="132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  <c r="AA845" s="126"/>
      <c r="AB845" s="126"/>
      <c r="AC845" s="126"/>
      <c r="AD845" s="126"/>
      <c r="AE845" s="126"/>
    </row>
    <row r="846" spans="1:31" ht="13.6">
      <c r="A846" s="124"/>
      <c r="B846" s="125"/>
      <c r="C846" s="132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  <c r="AA846" s="126"/>
      <c r="AB846" s="126"/>
      <c r="AC846" s="126"/>
      <c r="AD846" s="126"/>
      <c r="AE846" s="126"/>
    </row>
    <row r="847" spans="1:31" ht="13.6">
      <c r="A847" s="124"/>
      <c r="B847" s="125"/>
      <c r="C847" s="132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  <c r="AA847" s="126"/>
      <c r="AB847" s="126"/>
      <c r="AC847" s="126"/>
      <c r="AD847" s="126"/>
      <c r="AE847" s="126"/>
    </row>
    <row r="848" spans="1:31" ht="13.6">
      <c r="A848" s="124"/>
      <c r="B848" s="125"/>
      <c r="C848" s="132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  <c r="AA848" s="126"/>
      <c r="AB848" s="126"/>
      <c r="AC848" s="126"/>
      <c r="AD848" s="126"/>
      <c r="AE848" s="126"/>
    </row>
    <row r="849" spans="1:31" ht="13.6">
      <c r="A849" s="124"/>
      <c r="B849" s="125"/>
      <c r="C849" s="132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  <c r="AA849" s="126"/>
      <c r="AB849" s="126"/>
      <c r="AC849" s="126"/>
      <c r="AD849" s="126"/>
      <c r="AE849" s="126"/>
    </row>
    <row r="850" spans="1:31" ht="13.6">
      <c r="A850" s="124"/>
      <c r="B850" s="125"/>
      <c r="C850" s="132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  <c r="AA850" s="126"/>
      <c r="AB850" s="126"/>
      <c r="AC850" s="126"/>
      <c r="AD850" s="126"/>
      <c r="AE850" s="126"/>
    </row>
    <row r="851" spans="1:31" ht="13.6">
      <c r="A851" s="124"/>
      <c r="B851" s="125"/>
      <c r="C851" s="132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  <c r="AA851" s="126"/>
      <c r="AB851" s="126"/>
      <c r="AC851" s="126"/>
      <c r="AD851" s="126"/>
      <c r="AE851" s="126"/>
    </row>
    <row r="852" spans="1:31" ht="13.6">
      <c r="A852" s="124"/>
      <c r="B852" s="125"/>
      <c r="C852" s="132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  <c r="AA852" s="126"/>
      <c r="AB852" s="126"/>
      <c r="AC852" s="126"/>
      <c r="AD852" s="126"/>
      <c r="AE852" s="126"/>
    </row>
    <row r="853" spans="1:31" ht="13.6">
      <c r="A853" s="124"/>
      <c r="B853" s="125"/>
      <c r="C853" s="132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  <c r="AA853" s="126"/>
      <c r="AB853" s="126"/>
      <c r="AC853" s="126"/>
      <c r="AD853" s="126"/>
      <c r="AE853" s="126"/>
    </row>
    <row r="854" spans="1:31" ht="13.6">
      <c r="A854" s="124"/>
      <c r="B854" s="125"/>
      <c r="C854" s="132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  <c r="AA854" s="126"/>
      <c r="AB854" s="126"/>
      <c r="AC854" s="126"/>
      <c r="AD854" s="126"/>
      <c r="AE854" s="126"/>
    </row>
    <row r="855" spans="1:31" ht="13.6">
      <c r="A855" s="124"/>
      <c r="B855" s="125"/>
      <c r="C855" s="132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  <c r="AA855" s="126"/>
      <c r="AB855" s="126"/>
      <c r="AC855" s="126"/>
      <c r="AD855" s="126"/>
      <c r="AE855" s="126"/>
    </row>
    <row r="856" spans="1:31" ht="13.6">
      <c r="A856" s="124"/>
      <c r="B856" s="125"/>
      <c r="C856" s="132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  <c r="AA856" s="126"/>
      <c r="AB856" s="126"/>
      <c r="AC856" s="126"/>
      <c r="AD856" s="126"/>
      <c r="AE856" s="126"/>
    </row>
    <row r="857" spans="1:31" ht="13.6">
      <c r="A857" s="124"/>
      <c r="B857" s="125"/>
      <c r="C857" s="132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  <c r="AA857" s="126"/>
      <c r="AB857" s="126"/>
      <c r="AC857" s="126"/>
      <c r="AD857" s="126"/>
      <c r="AE857" s="126"/>
    </row>
    <row r="858" spans="1:31" ht="13.6">
      <c r="A858" s="124"/>
      <c r="B858" s="125"/>
      <c r="C858" s="132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  <c r="AA858" s="126"/>
      <c r="AB858" s="126"/>
      <c r="AC858" s="126"/>
      <c r="AD858" s="126"/>
      <c r="AE858" s="126"/>
    </row>
    <row r="859" spans="1:31" ht="13.6">
      <c r="A859" s="124"/>
      <c r="B859" s="125"/>
      <c r="C859" s="132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  <c r="AA859" s="126"/>
      <c r="AB859" s="126"/>
      <c r="AC859" s="126"/>
      <c r="AD859" s="126"/>
      <c r="AE859" s="126"/>
    </row>
    <row r="860" spans="1:31" ht="13.6">
      <c r="A860" s="124"/>
      <c r="B860" s="125"/>
      <c r="C860" s="132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  <c r="AA860" s="126"/>
      <c r="AB860" s="126"/>
      <c r="AC860" s="126"/>
      <c r="AD860" s="126"/>
      <c r="AE860" s="126"/>
    </row>
    <row r="861" spans="1:31" ht="13.6">
      <c r="A861" s="124"/>
      <c r="B861" s="125"/>
      <c r="C861" s="132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  <c r="AA861" s="126"/>
      <c r="AB861" s="126"/>
      <c r="AC861" s="126"/>
      <c r="AD861" s="126"/>
      <c r="AE861" s="126"/>
    </row>
    <row r="862" spans="1:31" ht="13.6">
      <c r="A862" s="124"/>
      <c r="B862" s="125"/>
      <c r="C862" s="132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  <c r="AA862" s="126"/>
      <c r="AB862" s="126"/>
      <c r="AC862" s="126"/>
      <c r="AD862" s="126"/>
      <c r="AE862" s="126"/>
    </row>
    <row r="863" spans="1:31" ht="13.6">
      <c r="A863" s="124"/>
      <c r="B863" s="125"/>
      <c r="C863" s="132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  <c r="AA863" s="126"/>
      <c r="AB863" s="126"/>
      <c r="AC863" s="126"/>
      <c r="AD863" s="126"/>
      <c r="AE863" s="126"/>
    </row>
    <row r="864" spans="1:31" ht="13.6">
      <c r="A864" s="124"/>
      <c r="B864" s="125"/>
      <c r="C864" s="132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  <c r="AA864" s="126"/>
      <c r="AB864" s="126"/>
      <c r="AC864" s="126"/>
      <c r="AD864" s="126"/>
      <c r="AE864" s="126"/>
    </row>
    <row r="865" spans="1:31" ht="13.6">
      <c r="A865" s="124"/>
      <c r="B865" s="125"/>
      <c r="C865" s="132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  <c r="AA865" s="126"/>
      <c r="AB865" s="126"/>
      <c r="AC865" s="126"/>
      <c r="AD865" s="126"/>
      <c r="AE865" s="126"/>
    </row>
    <row r="866" spans="1:31" ht="13.6">
      <c r="A866" s="124"/>
      <c r="B866" s="125"/>
      <c r="C866" s="132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  <c r="AA866" s="126"/>
      <c r="AB866" s="126"/>
      <c r="AC866" s="126"/>
      <c r="AD866" s="126"/>
      <c r="AE866" s="126"/>
    </row>
    <row r="867" spans="1:31" ht="13.6">
      <c r="A867" s="124"/>
      <c r="B867" s="125"/>
      <c r="C867" s="132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  <c r="AA867" s="126"/>
      <c r="AB867" s="126"/>
      <c r="AC867" s="126"/>
      <c r="AD867" s="126"/>
      <c r="AE867" s="126"/>
    </row>
    <row r="868" spans="1:31" ht="13.6">
      <c r="A868" s="124"/>
      <c r="B868" s="125"/>
      <c r="C868" s="132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  <c r="AA868" s="126"/>
      <c r="AB868" s="126"/>
      <c r="AC868" s="126"/>
      <c r="AD868" s="126"/>
      <c r="AE868" s="126"/>
    </row>
    <row r="869" spans="1:31" ht="13.6">
      <c r="A869" s="124"/>
      <c r="B869" s="125"/>
      <c r="C869" s="132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  <c r="AA869" s="126"/>
      <c r="AB869" s="126"/>
      <c r="AC869" s="126"/>
      <c r="AD869" s="126"/>
      <c r="AE869" s="126"/>
    </row>
    <row r="870" spans="1:31" ht="13.6">
      <c r="A870" s="124"/>
      <c r="B870" s="125"/>
      <c r="C870" s="132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  <c r="AA870" s="126"/>
      <c r="AB870" s="126"/>
      <c r="AC870" s="126"/>
      <c r="AD870" s="126"/>
      <c r="AE870" s="126"/>
    </row>
    <row r="871" spans="1:31" ht="13.6">
      <c r="A871" s="124"/>
      <c r="B871" s="125"/>
      <c r="C871" s="132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  <c r="AA871" s="126"/>
      <c r="AB871" s="126"/>
      <c r="AC871" s="126"/>
      <c r="AD871" s="126"/>
      <c r="AE871" s="126"/>
    </row>
    <row r="872" spans="1:31" ht="13.6">
      <c r="A872" s="124"/>
      <c r="B872" s="125"/>
      <c r="C872" s="132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  <c r="AA872" s="126"/>
      <c r="AB872" s="126"/>
      <c r="AC872" s="126"/>
      <c r="AD872" s="126"/>
      <c r="AE872" s="126"/>
    </row>
    <row r="873" spans="1:31" ht="13.6">
      <c r="A873" s="124"/>
      <c r="B873" s="125"/>
      <c r="C873" s="132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  <c r="AA873" s="126"/>
      <c r="AB873" s="126"/>
      <c r="AC873" s="126"/>
      <c r="AD873" s="126"/>
      <c r="AE873" s="126"/>
    </row>
    <row r="874" spans="1:31" ht="13.6">
      <c r="A874" s="124"/>
      <c r="B874" s="125"/>
      <c r="C874" s="132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  <c r="AA874" s="126"/>
      <c r="AB874" s="126"/>
      <c r="AC874" s="126"/>
      <c r="AD874" s="126"/>
      <c r="AE874" s="126"/>
    </row>
    <row r="875" spans="1:31" ht="13.6">
      <c r="A875" s="124"/>
      <c r="B875" s="125"/>
      <c r="C875" s="132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  <c r="AA875" s="126"/>
      <c r="AB875" s="126"/>
      <c r="AC875" s="126"/>
      <c r="AD875" s="126"/>
      <c r="AE875" s="126"/>
    </row>
    <row r="876" spans="1:31" ht="13.6">
      <c r="A876" s="124"/>
      <c r="B876" s="125"/>
      <c r="C876" s="132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  <c r="AA876" s="126"/>
      <c r="AB876" s="126"/>
      <c r="AC876" s="126"/>
      <c r="AD876" s="126"/>
      <c r="AE876" s="126"/>
    </row>
    <row r="877" spans="1:31" ht="13.6">
      <c r="A877" s="124"/>
      <c r="B877" s="125"/>
      <c r="C877" s="132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  <c r="AA877" s="126"/>
      <c r="AB877" s="126"/>
      <c r="AC877" s="126"/>
      <c r="AD877" s="126"/>
      <c r="AE877" s="126"/>
    </row>
    <row r="878" spans="1:31" ht="13.6">
      <c r="A878" s="124"/>
      <c r="B878" s="125"/>
      <c r="C878" s="132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  <c r="AA878" s="126"/>
      <c r="AB878" s="126"/>
      <c r="AC878" s="126"/>
      <c r="AD878" s="126"/>
      <c r="AE878" s="126"/>
    </row>
    <row r="879" spans="1:31" ht="13.6">
      <c r="A879" s="124"/>
      <c r="B879" s="125"/>
      <c r="C879" s="132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  <c r="AA879" s="126"/>
      <c r="AB879" s="126"/>
      <c r="AC879" s="126"/>
      <c r="AD879" s="126"/>
      <c r="AE879" s="126"/>
    </row>
    <row r="880" spans="1:31" ht="13.6">
      <c r="A880" s="124"/>
      <c r="B880" s="125"/>
      <c r="C880" s="132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  <c r="AA880" s="126"/>
      <c r="AB880" s="126"/>
      <c r="AC880" s="126"/>
      <c r="AD880" s="126"/>
      <c r="AE880" s="126"/>
    </row>
    <row r="881" spans="1:31" ht="13.6">
      <c r="A881" s="124"/>
      <c r="B881" s="125"/>
      <c r="C881" s="132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  <c r="AA881" s="126"/>
      <c r="AB881" s="126"/>
      <c r="AC881" s="126"/>
      <c r="AD881" s="126"/>
      <c r="AE881" s="126"/>
    </row>
    <row r="882" spans="1:31" ht="13.6">
      <c r="A882" s="124"/>
      <c r="B882" s="125"/>
      <c r="C882" s="132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  <c r="AA882" s="126"/>
      <c r="AB882" s="126"/>
      <c r="AC882" s="126"/>
      <c r="AD882" s="126"/>
      <c r="AE882" s="126"/>
    </row>
    <row r="883" spans="1:31" ht="13.6">
      <c r="A883" s="124"/>
      <c r="B883" s="125"/>
      <c r="C883" s="132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  <c r="AA883" s="126"/>
      <c r="AB883" s="126"/>
      <c r="AC883" s="126"/>
      <c r="AD883" s="126"/>
      <c r="AE883" s="126"/>
    </row>
    <row r="884" spans="1:31" ht="13.6">
      <c r="A884" s="124"/>
      <c r="B884" s="125"/>
      <c r="C884" s="132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  <c r="AA884" s="126"/>
      <c r="AB884" s="126"/>
      <c r="AC884" s="126"/>
      <c r="AD884" s="126"/>
      <c r="AE884" s="126"/>
    </row>
    <row r="885" spans="1:31" ht="13.6">
      <c r="A885" s="124"/>
      <c r="B885" s="125"/>
      <c r="C885" s="132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  <c r="AA885" s="126"/>
      <c r="AB885" s="126"/>
      <c r="AC885" s="126"/>
      <c r="AD885" s="126"/>
      <c r="AE885" s="126"/>
    </row>
    <row r="886" spans="1:31" ht="13.6">
      <c r="A886" s="124"/>
      <c r="B886" s="125"/>
      <c r="C886" s="132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  <c r="AA886" s="126"/>
      <c r="AB886" s="126"/>
      <c r="AC886" s="126"/>
      <c r="AD886" s="126"/>
      <c r="AE886" s="126"/>
    </row>
    <row r="887" spans="1:31" ht="13.6">
      <c r="A887" s="124"/>
      <c r="B887" s="125"/>
      <c r="C887" s="132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  <c r="AA887" s="126"/>
      <c r="AB887" s="126"/>
      <c r="AC887" s="126"/>
      <c r="AD887" s="126"/>
      <c r="AE887" s="126"/>
    </row>
    <row r="888" spans="1:31" ht="13.6">
      <c r="A888" s="124"/>
      <c r="B888" s="125"/>
      <c r="C888" s="132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  <c r="AA888" s="126"/>
      <c r="AB888" s="126"/>
      <c r="AC888" s="126"/>
      <c r="AD888" s="126"/>
      <c r="AE888" s="126"/>
    </row>
    <row r="889" spans="1:31" ht="13.6">
      <c r="A889" s="124"/>
      <c r="B889" s="125"/>
      <c r="C889" s="132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  <c r="AA889" s="126"/>
      <c r="AB889" s="126"/>
      <c r="AC889" s="126"/>
      <c r="AD889" s="126"/>
      <c r="AE889" s="126"/>
    </row>
    <row r="890" spans="1:31" ht="13.6">
      <c r="A890" s="124"/>
      <c r="B890" s="125"/>
      <c r="C890" s="132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  <c r="AA890" s="126"/>
      <c r="AB890" s="126"/>
      <c r="AC890" s="126"/>
      <c r="AD890" s="126"/>
      <c r="AE890" s="126"/>
    </row>
    <row r="891" spans="1:31" ht="13.6">
      <c r="A891" s="124"/>
      <c r="B891" s="125"/>
      <c r="C891" s="132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  <c r="AA891" s="126"/>
      <c r="AB891" s="126"/>
      <c r="AC891" s="126"/>
      <c r="AD891" s="126"/>
      <c r="AE891" s="126"/>
    </row>
    <row r="892" spans="1:31" ht="13.6">
      <c r="A892" s="124"/>
      <c r="B892" s="125"/>
      <c r="C892" s="132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  <c r="AA892" s="126"/>
      <c r="AB892" s="126"/>
      <c r="AC892" s="126"/>
      <c r="AD892" s="126"/>
      <c r="AE892" s="126"/>
    </row>
    <row r="893" spans="1:31" ht="13.6">
      <c r="A893" s="124"/>
      <c r="B893" s="125"/>
      <c r="C893" s="132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  <c r="AA893" s="126"/>
      <c r="AB893" s="126"/>
      <c r="AC893" s="126"/>
      <c r="AD893" s="126"/>
      <c r="AE893" s="126"/>
    </row>
    <row r="894" spans="1:31" ht="13.6">
      <c r="A894" s="124"/>
      <c r="B894" s="125"/>
      <c r="C894" s="132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  <c r="AA894" s="126"/>
      <c r="AB894" s="126"/>
      <c r="AC894" s="126"/>
      <c r="AD894" s="126"/>
      <c r="AE894" s="126"/>
    </row>
    <row r="895" spans="1:31" ht="13.6">
      <c r="A895" s="124"/>
      <c r="B895" s="125"/>
      <c r="C895" s="132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  <c r="AA895" s="126"/>
      <c r="AB895" s="126"/>
      <c r="AC895" s="126"/>
      <c r="AD895" s="126"/>
      <c r="AE895" s="126"/>
    </row>
    <row r="896" spans="1:31" ht="13.6">
      <c r="A896" s="124"/>
      <c r="B896" s="125"/>
      <c r="C896" s="132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  <c r="AA896" s="126"/>
      <c r="AB896" s="126"/>
      <c r="AC896" s="126"/>
      <c r="AD896" s="126"/>
      <c r="AE896" s="126"/>
    </row>
    <row r="897" spans="1:31" ht="13.6">
      <c r="A897" s="124"/>
      <c r="B897" s="125"/>
      <c r="C897" s="132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  <c r="AA897" s="126"/>
      <c r="AB897" s="126"/>
      <c r="AC897" s="126"/>
      <c r="AD897" s="126"/>
      <c r="AE897" s="126"/>
    </row>
    <row r="898" spans="1:31" ht="13.6">
      <c r="A898" s="124"/>
      <c r="B898" s="125"/>
      <c r="C898" s="132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  <c r="AA898" s="126"/>
      <c r="AB898" s="126"/>
      <c r="AC898" s="126"/>
      <c r="AD898" s="126"/>
      <c r="AE898" s="126"/>
    </row>
    <row r="899" spans="1:31" ht="13.6">
      <c r="A899" s="124"/>
      <c r="B899" s="125"/>
      <c r="C899" s="132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  <c r="AA899" s="126"/>
      <c r="AB899" s="126"/>
      <c r="AC899" s="126"/>
      <c r="AD899" s="126"/>
      <c r="AE899" s="126"/>
    </row>
    <row r="900" spans="1:31" ht="13.6">
      <c r="A900" s="124"/>
      <c r="B900" s="125"/>
      <c r="C900" s="132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  <c r="AA900" s="126"/>
      <c r="AB900" s="126"/>
      <c r="AC900" s="126"/>
      <c r="AD900" s="126"/>
      <c r="AE900" s="126"/>
    </row>
    <row r="901" spans="1:31" ht="13.6">
      <c r="A901" s="124"/>
      <c r="B901" s="125"/>
      <c r="C901" s="132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  <c r="AA901" s="126"/>
      <c r="AB901" s="126"/>
      <c r="AC901" s="126"/>
      <c r="AD901" s="126"/>
      <c r="AE901" s="126"/>
    </row>
    <row r="902" spans="1:31" ht="13.6">
      <c r="A902" s="124"/>
      <c r="B902" s="125"/>
      <c r="C902" s="132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  <c r="AA902" s="126"/>
      <c r="AB902" s="126"/>
      <c r="AC902" s="126"/>
      <c r="AD902" s="126"/>
      <c r="AE902" s="126"/>
    </row>
    <row r="903" spans="1:31" ht="13.6">
      <c r="A903" s="124"/>
      <c r="B903" s="125"/>
      <c r="C903" s="132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  <c r="AA903" s="126"/>
      <c r="AB903" s="126"/>
      <c r="AC903" s="126"/>
      <c r="AD903" s="126"/>
      <c r="AE903" s="126"/>
    </row>
    <row r="904" spans="1:31" ht="13.6">
      <c r="A904" s="124"/>
      <c r="B904" s="125"/>
      <c r="C904" s="132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  <c r="AA904" s="126"/>
      <c r="AB904" s="126"/>
      <c r="AC904" s="126"/>
      <c r="AD904" s="126"/>
      <c r="AE904" s="126"/>
    </row>
    <row r="905" spans="1:31" ht="13.6">
      <c r="A905" s="124"/>
      <c r="B905" s="125"/>
      <c r="C905" s="132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  <c r="AA905" s="126"/>
      <c r="AB905" s="126"/>
      <c r="AC905" s="126"/>
      <c r="AD905" s="126"/>
      <c r="AE905" s="126"/>
    </row>
    <row r="906" spans="1:31" ht="13.6">
      <c r="A906" s="124"/>
      <c r="B906" s="125"/>
      <c r="C906" s="132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  <c r="AA906" s="126"/>
      <c r="AB906" s="126"/>
      <c r="AC906" s="126"/>
      <c r="AD906" s="126"/>
      <c r="AE906" s="126"/>
    </row>
    <row r="907" spans="1:31" ht="13.6">
      <c r="A907" s="124"/>
      <c r="B907" s="125"/>
      <c r="C907" s="132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  <c r="AA907" s="126"/>
      <c r="AB907" s="126"/>
      <c r="AC907" s="126"/>
      <c r="AD907" s="126"/>
      <c r="AE907" s="126"/>
    </row>
    <row r="908" spans="1:31" ht="13.6">
      <c r="A908" s="124"/>
      <c r="B908" s="125"/>
      <c r="C908" s="132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  <c r="AA908" s="126"/>
      <c r="AB908" s="126"/>
      <c r="AC908" s="126"/>
      <c r="AD908" s="126"/>
      <c r="AE908" s="126"/>
    </row>
    <row r="909" spans="1:31" ht="13.6">
      <c r="A909" s="124"/>
      <c r="B909" s="125"/>
      <c r="C909" s="132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  <c r="AA909" s="126"/>
      <c r="AB909" s="126"/>
      <c r="AC909" s="126"/>
      <c r="AD909" s="126"/>
      <c r="AE909" s="126"/>
    </row>
    <row r="910" spans="1:31" ht="13.6">
      <c r="A910" s="124"/>
      <c r="B910" s="125"/>
      <c r="C910" s="132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  <c r="AA910" s="126"/>
      <c r="AB910" s="126"/>
      <c r="AC910" s="126"/>
      <c r="AD910" s="126"/>
      <c r="AE910" s="126"/>
    </row>
    <row r="911" spans="1:31" ht="13.6">
      <c r="A911" s="124"/>
      <c r="B911" s="125"/>
      <c r="C911" s="132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  <c r="AA911" s="126"/>
      <c r="AB911" s="126"/>
      <c r="AC911" s="126"/>
      <c r="AD911" s="126"/>
      <c r="AE911" s="126"/>
    </row>
    <row r="912" spans="1:31" ht="13.6">
      <c r="A912" s="124"/>
      <c r="B912" s="125"/>
      <c r="C912" s="132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  <c r="AA912" s="126"/>
      <c r="AB912" s="126"/>
      <c r="AC912" s="126"/>
      <c r="AD912" s="126"/>
      <c r="AE912" s="126"/>
    </row>
    <row r="913" spans="1:31" ht="13.6">
      <c r="A913" s="124"/>
      <c r="B913" s="125"/>
      <c r="C913" s="132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  <c r="AA913" s="126"/>
      <c r="AB913" s="126"/>
      <c r="AC913" s="126"/>
      <c r="AD913" s="126"/>
      <c r="AE913" s="126"/>
    </row>
    <row r="914" spans="1:31" ht="13.6">
      <c r="A914" s="124"/>
      <c r="B914" s="125"/>
      <c r="C914" s="132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  <c r="AA914" s="126"/>
      <c r="AB914" s="126"/>
      <c r="AC914" s="126"/>
      <c r="AD914" s="126"/>
      <c r="AE914" s="126"/>
    </row>
    <row r="915" spans="1:31" ht="13.6">
      <c r="A915" s="124"/>
      <c r="B915" s="125"/>
      <c r="C915" s="132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  <c r="AA915" s="126"/>
      <c r="AB915" s="126"/>
      <c r="AC915" s="126"/>
      <c r="AD915" s="126"/>
      <c r="AE915" s="126"/>
    </row>
    <row r="916" spans="1:31" ht="13.6">
      <c r="A916" s="124"/>
      <c r="B916" s="125"/>
      <c r="C916" s="132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  <c r="AA916" s="126"/>
      <c r="AB916" s="126"/>
      <c r="AC916" s="126"/>
      <c r="AD916" s="126"/>
      <c r="AE916" s="126"/>
    </row>
    <row r="917" spans="1:31" ht="13.6">
      <c r="A917" s="124"/>
      <c r="B917" s="125"/>
      <c r="C917" s="132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  <c r="AA917" s="126"/>
      <c r="AB917" s="126"/>
      <c r="AC917" s="126"/>
      <c r="AD917" s="126"/>
      <c r="AE917" s="126"/>
    </row>
    <row r="918" spans="1:31" ht="13.6">
      <c r="A918" s="124"/>
      <c r="B918" s="125"/>
      <c r="C918" s="132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  <c r="AA918" s="126"/>
      <c r="AB918" s="126"/>
      <c r="AC918" s="126"/>
      <c r="AD918" s="126"/>
      <c r="AE918" s="126"/>
    </row>
    <row r="919" spans="1:31" ht="13.6">
      <c r="A919" s="124"/>
      <c r="B919" s="125"/>
      <c r="C919" s="132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  <c r="AA919" s="126"/>
      <c r="AB919" s="126"/>
      <c r="AC919" s="126"/>
      <c r="AD919" s="126"/>
      <c r="AE919" s="126"/>
    </row>
    <row r="920" spans="1:31" ht="13.6">
      <c r="A920" s="124"/>
      <c r="B920" s="125"/>
      <c r="C920" s="132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  <c r="AA920" s="126"/>
      <c r="AB920" s="126"/>
      <c r="AC920" s="126"/>
      <c r="AD920" s="126"/>
      <c r="AE920" s="126"/>
    </row>
    <row r="921" spans="1:31" ht="13.6">
      <c r="A921" s="124"/>
      <c r="B921" s="125"/>
      <c r="C921" s="132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  <c r="AA921" s="126"/>
      <c r="AB921" s="126"/>
      <c r="AC921" s="126"/>
      <c r="AD921" s="126"/>
      <c r="AE921" s="126"/>
    </row>
    <row r="922" spans="1:31" ht="13.6">
      <c r="A922" s="124"/>
      <c r="B922" s="125"/>
      <c r="C922" s="132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  <c r="AA922" s="126"/>
      <c r="AB922" s="126"/>
      <c r="AC922" s="126"/>
      <c r="AD922" s="126"/>
      <c r="AE922" s="126"/>
    </row>
    <row r="923" spans="1:31" ht="13.6">
      <c r="A923" s="124"/>
      <c r="B923" s="125"/>
      <c r="C923" s="132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  <c r="AA923" s="126"/>
      <c r="AB923" s="126"/>
      <c r="AC923" s="126"/>
      <c r="AD923" s="126"/>
      <c r="AE923" s="126"/>
    </row>
    <row r="924" spans="1:31" ht="13.6">
      <c r="A924" s="124"/>
      <c r="B924" s="125"/>
      <c r="C924" s="132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  <c r="AA924" s="126"/>
      <c r="AB924" s="126"/>
      <c r="AC924" s="126"/>
      <c r="AD924" s="126"/>
      <c r="AE924" s="126"/>
    </row>
    <row r="925" spans="1:31" ht="13.6">
      <c r="A925" s="124"/>
      <c r="B925" s="125"/>
      <c r="C925" s="132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  <c r="AA925" s="126"/>
      <c r="AB925" s="126"/>
      <c r="AC925" s="126"/>
      <c r="AD925" s="126"/>
      <c r="AE925" s="126"/>
    </row>
    <row r="926" spans="1:31" ht="13.6">
      <c r="A926" s="124"/>
      <c r="B926" s="125"/>
      <c r="C926" s="132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  <c r="AA926" s="126"/>
      <c r="AB926" s="126"/>
      <c r="AC926" s="126"/>
      <c r="AD926" s="126"/>
      <c r="AE926" s="126"/>
    </row>
    <row r="927" spans="1:31" ht="13.6">
      <c r="A927" s="124"/>
      <c r="B927" s="125"/>
      <c r="C927" s="132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  <c r="AA927" s="126"/>
      <c r="AB927" s="126"/>
      <c r="AC927" s="126"/>
      <c r="AD927" s="126"/>
      <c r="AE927" s="126"/>
    </row>
    <row r="928" spans="1:31" ht="13.6">
      <c r="A928" s="124"/>
      <c r="B928" s="125"/>
      <c r="C928" s="132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  <c r="AA928" s="126"/>
      <c r="AB928" s="126"/>
      <c r="AC928" s="126"/>
      <c r="AD928" s="126"/>
      <c r="AE928" s="126"/>
    </row>
    <row r="929" spans="1:31" ht="13.6">
      <c r="A929" s="124"/>
      <c r="B929" s="125"/>
      <c r="C929" s="132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  <c r="AA929" s="126"/>
      <c r="AB929" s="126"/>
      <c r="AC929" s="126"/>
      <c r="AD929" s="126"/>
      <c r="AE929" s="126"/>
    </row>
    <row r="930" spans="1:31" ht="13.6">
      <c r="A930" s="124"/>
      <c r="B930" s="125"/>
      <c r="C930" s="132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  <c r="AA930" s="126"/>
      <c r="AB930" s="126"/>
      <c r="AC930" s="126"/>
      <c r="AD930" s="126"/>
      <c r="AE930" s="126"/>
    </row>
    <row r="931" spans="1:31" ht="13.6">
      <c r="A931" s="124"/>
      <c r="B931" s="125"/>
      <c r="C931" s="132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  <c r="AA931" s="126"/>
      <c r="AB931" s="126"/>
      <c r="AC931" s="126"/>
      <c r="AD931" s="126"/>
      <c r="AE931" s="126"/>
    </row>
    <row r="932" spans="1:31" ht="13.6">
      <c r="A932" s="124"/>
      <c r="B932" s="125"/>
      <c r="C932" s="132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  <c r="AA932" s="126"/>
      <c r="AB932" s="126"/>
      <c r="AC932" s="126"/>
      <c r="AD932" s="126"/>
      <c r="AE932" s="126"/>
    </row>
    <row r="933" spans="1:31" ht="13.6">
      <c r="A933" s="124"/>
      <c r="B933" s="125"/>
      <c r="C933" s="132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  <c r="AA933" s="126"/>
      <c r="AB933" s="126"/>
      <c r="AC933" s="126"/>
      <c r="AD933" s="126"/>
      <c r="AE933" s="126"/>
    </row>
    <row r="934" spans="1:31" ht="13.6">
      <c r="A934" s="124"/>
      <c r="B934" s="125"/>
      <c r="C934" s="132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  <c r="AA934" s="126"/>
      <c r="AB934" s="126"/>
      <c r="AC934" s="126"/>
      <c r="AD934" s="126"/>
      <c r="AE934" s="126"/>
    </row>
    <row r="935" spans="1:31" ht="13.6">
      <c r="A935" s="124"/>
      <c r="B935" s="125"/>
      <c r="C935" s="132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  <c r="AA935" s="126"/>
      <c r="AB935" s="126"/>
      <c r="AC935" s="126"/>
      <c r="AD935" s="126"/>
      <c r="AE935" s="126"/>
    </row>
    <row r="936" spans="1:31" ht="13.6">
      <c r="A936" s="124"/>
      <c r="B936" s="125"/>
      <c r="C936" s="132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  <c r="AA936" s="126"/>
      <c r="AB936" s="126"/>
      <c r="AC936" s="126"/>
      <c r="AD936" s="126"/>
      <c r="AE936" s="126"/>
    </row>
    <row r="937" spans="1:31" ht="13.6">
      <c r="A937" s="124"/>
      <c r="B937" s="125"/>
      <c r="C937" s="132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  <c r="AA937" s="126"/>
      <c r="AB937" s="126"/>
      <c r="AC937" s="126"/>
      <c r="AD937" s="126"/>
      <c r="AE937" s="126"/>
    </row>
    <row r="938" spans="1:31" ht="13.6">
      <c r="A938" s="124"/>
      <c r="B938" s="125"/>
      <c r="C938" s="132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  <c r="AA938" s="126"/>
      <c r="AB938" s="126"/>
      <c r="AC938" s="126"/>
      <c r="AD938" s="126"/>
      <c r="AE938" s="126"/>
    </row>
    <row r="939" spans="1:31" ht="13.6">
      <c r="A939" s="124"/>
      <c r="B939" s="125"/>
      <c r="C939" s="132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  <c r="AA939" s="126"/>
      <c r="AB939" s="126"/>
      <c r="AC939" s="126"/>
      <c r="AD939" s="126"/>
      <c r="AE939" s="126"/>
    </row>
    <row r="940" spans="1:31" ht="13.6">
      <c r="A940" s="124"/>
      <c r="B940" s="125"/>
      <c r="C940" s="132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  <c r="AA940" s="126"/>
      <c r="AB940" s="126"/>
      <c r="AC940" s="126"/>
      <c r="AD940" s="126"/>
      <c r="AE940" s="126"/>
    </row>
    <row r="941" spans="1:31" ht="13.6">
      <c r="A941" s="124"/>
      <c r="B941" s="125"/>
      <c r="C941" s="132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  <c r="AA941" s="126"/>
      <c r="AB941" s="126"/>
      <c r="AC941" s="126"/>
      <c r="AD941" s="126"/>
      <c r="AE941" s="126"/>
    </row>
    <row r="942" spans="1:31" ht="13.6">
      <c r="A942" s="124"/>
      <c r="B942" s="125"/>
      <c r="C942" s="132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  <c r="AA942" s="126"/>
      <c r="AB942" s="126"/>
      <c r="AC942" s="126"/>
      <c r="AD942" s="126"/>
      <c r="AE942" s="126"/>
    </row>
    <row r="943" spans="1:31" ht="13.6">
      <c r="A943" s="124"/>
      <c r="B943" s="125"/>
      <c r="C943" s="132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  <c r="AA943" s="126"/>
      <c r="AB943" s="126"/>
      <c r="AC943" s="126"/>
      <c r="AD943" s="126"/>
      <c r="AE943" s="126"/>
    </row>
    <row r="944" spans="1:31" ht="13.6">
      <c r="A944" s="124"/>
      <c r="B944" s="125"/>
      <c r="C944" s="132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  <c r="AA944" s="126"/>
      <c r="AB944" s="126"/>
      <c r="AC944" s="126"/>
      <c r="AD944" s="126"/>
      <c r="AE944" s="126"/>
    </row>
  </sheetData>
  <printOptions horizontalCentered="1"/>
  <pageMargins left="0.7" right="0.7" top="0.75" bottom="0.75" header="0.51180555555555496" footer="0.51180555555555496"/>
  <pageSetup paperSize="8" scale="55" firstPageNumber="0" pageOrder="overThenDown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DOD 30.4.2020</vt:lpstr>
      <vt:lpstr>'DOD 30.4.2020'!Oblast_tisku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Maršálková Ivana</cp:lastModifiedBy>
  <cp:revision>1</cp:revision>
  <cp:lastPrinted>2020-05-15T07:14:02Z</cp:lastPrinted>
  <dcterms:modified xsi:type="dcterms:W3CDTF">2020-05-15T07:14:05Z</dcterms:modified>
  <dc:language>cs-CZ</dc:language>
</cp:coreProperties>
</file>